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980" activeTab="0"/>
  </bookViews>
  <sheets>
    <sheet name="МЗП январь 2017 г." sheetId="1" r:id="rId1"/>
  </sheets>
  <definedNames>
    <definedName name="_ftn1" localSheetId="0">'МЗП январь 2017 г.'!#REF!</definedName>
    <definedName name="_ftn10" localSheetId="0">'МЗП январь 2017 г.'!#REF!</definedName>
    <definedName name="_ftn11" localSheetId="0">'МЗП январь 2017 г.'!#REF!</definedName>
    <definedName name="_ftn12" localSheetId="0">'МЗП январь 2017 г.'!#REF!</definedName>
    <definedName name="_ftn2" localSheetId="0">'МЗП январь 2017 г.'!#REF!</definedName>
    <definedName name="_ftn3" localSheetId="0">'МЗП январь 2017 г.'!#REF!</definedName>
    <definedName name="_ftn4" localSheetId="0">'МЗП январь 2017 г.'!#REF!</definedName>
    <definedName name="_ftn5" localSheetId="0">'МЗП январь 2017 г.'!#REF!</definedName>
    <definedName name="_ftn6" localSheetId="0">'МЗП январь 2017 г.'!#REF!</definedName>
    <definedName name="_ftn7" localSheetId="0">'МЗП январь 2017 г.'!#REF!</definedName>
    <definedName name="_ftn8" localSheetId="0">'МЗП январь 2017 г.'!#REF!</definedName>
    <definedName name="_ftn9" localSheetId="0">'МЗП январь 2017 г.'!#REF!</definedName>
    <definedName name="_GoBack" localSheetId="0">'МЗП январь 2017 г.'!$C$92</definedName>
  </definedNames>
  <calcPr fullCalcOnLoad="1"/>
</workbook>
</file>

<file path=xl/sharedStrings.xml><?xml version="1.0" encoding="utf-8"?>
<sst xmlns="http://schemas.openxmlformats.org/spreadsheetml/2006/main" count="404" uniqueCount="205">
  <si>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</si>
  <si>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</si>
  <si>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</si>
  <si>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</si>
  <si>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</si>
  <si>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</si>
  <si>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</si>
  <si>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</si>
  <si>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</si>
  <si>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</si>
  <si>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</si>
  <si>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</si>
  <si>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</si>
  <si>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</si>
  <si>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</si>
  <si>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</si>
  <si>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</si>
  <si>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</si>
  <si>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Центральный федеральный округ</t>
  </si>
  <si>
    <t>Республика Карелия</t>
  </si>
  <si>
    <t>Архангельская область</t>
  </si>
  <si>
    <t>Вологодская область</t>
  </si>
  <si>
    <t>Калининградская область</t>
  </si>
  <si>
    <t xml:space="preserve">г. Санкт – Петербург 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</si>
  <si>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</si>
  <si>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</si>
  <si>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</si>
  <si>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</si>
  <si>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Ненецкий автономный округ</t>
  </si>
  <si>
    <t>Республика  Коми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</si>
  <si>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</si>
  <si>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</si>
  <si>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</si>
  <si>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</si>
  <si>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</si>
  <si>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</si>
  <si>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</si>
  <si>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</si>
  <si>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</si>
  <si>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</si>
  <si>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– 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</si>
  <si>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</si>
  <si>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</si>
  <si>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</si>
  <si>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</si>
  <si>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</si>
  <si>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</si>
  <si>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</si>
  <si>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</si>
  <si>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</si>
  <si>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</si>
  <si>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</si>
  <si>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</si>
  <si>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</si>
  <si>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</si>
  <si>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</si>
  <si>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</si>
  <si>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</si>
  <si>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</si>
  <si>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Челябинская область</t>
  </si>
  <si>
    <t>Ямало-Ненецкий автономный округ</t>
  </si>
  <si>
    <t>Ханты-Мансийский автономный  округ  –  Югра</t>
  </si>
  <si>
    <t>Республика Алтай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</si>
  <si>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</si>
  <si>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</si>
  <si>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</si>
  <si>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</si>
  <si>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</si>
  <si>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</si>
  <si>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</si>
  <si>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</si>
  <si>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</si>
  <si>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</si>
  <si>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</si>
  <si>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</si>
  <si>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</si>
  <si>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</si>
  <si>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</si>
  <si>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</si>
  <si>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</si>
  <si>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</si>
  <si>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</si>
  <si>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г.Севастополь</t>
  </si>
  <si>
    <t>Республика Крым</t>
  </si>
  <si>
    <t>Наименование регионального соглашения о минимальной заработной плате, регионального трехстороннего соглашения или иного правового акта, устанавливающего минимальную заработную плату в субъекте Российской Федерации</t>
  </si>
  <si>
    <t>№</t>
  </si>
  <si>
    <t>Наименование субъекта Российской Федерации</t>
  </si>
  <si>
    <t>нет</t>
  </si>
  <si>
    <t>Размер МЗП, руб.</t>
  </si>
  <si>
    <t>Дальневосточный федеральный округ</t>
  </si>
  <si>
    <t>Сибирский федеральный округ</t>
  </si>
  <si>
    <t>Северо-Западный федеральный округ</t>
  </si>
  <si>
    <t>Региональное соглашение о минимальной заработной плате в Омской области от 23 декабря 2015 г. № 106-РС</t>
  </si>
  <si>
    <t>Приволжский федеральный округ</t>
  </si>
  <si>
    <t>Бюджетная сфера</t>
  </si>
  <si>
    <t>Внебюджетная сфера</t>
  </si>
  <si>
    <t xml:space="preserve">Внебюджетная сфера, кроме организаций, осуществляющих свою деятельность в сфере регулируемого ценообразования, включая индивидуальных предпринимателей </t>
  </si>
  <si>
    <t>Южный федеральный округ</t>
  </si>
  <si>
    <t>Северо-Кавказский федеральный округ</t>
  </si>
  <si>
    <t>Уральский федеральный округ</t>
  </si>
  <si>
    <t>Тюменская область</t>
  </si>
  <si>
    <t>Республика  Бурятия</t>
  </si>
  <si>
    <t>Все работники</t>
  </si>
  <si>
    <t>МЗП / ПМ ТН</t>
  </si>
  <si>
    <t xml:space="preserve">Региональное соглашение 
о минимальной заработной плате в Ярославской области
</t>
  </si>
  <si>
    <t>Особенности установления РМЗП</t>
  </si>
  <si>
    <t>Региональное соглашение  о минимальной заработной плате в городе Севастополе от 11 августа 2016 г.</t>
  </si>
  <si>
    <t>Региональное соглашение о минимальной заработной плате в Удмуртской Республике от 1 июля 2016 г.</t>
  </si>
  <si>
    <t>Трехстороннее соглашение «О минимальной заработной плате в Ханты-Мансийском автономном округе-Югре» №185097 от 01 апреля 2016 г.</t>
  </si>
  <si>
    <t>10 186 (только для "Костромского союза промышленников")</t>
  </si>
  <si>
    <t>Соглашение о минимальной заработной плате в Московской области между Правительством Московской области, Союзом «Московское областное объединение организаций профсоюзов» и объединениями работодателей Московской области №118 от 30 ноября 2016 г.</t>
  </si>
  <si>
    <t>Региональное соглашение о минимальной заработной плате в Томской области на 2017 г.</t>
  </si>
  <si>
    <t>Средняя величина ПМ ТН за 3 кв. 2016 г., руб.</t>
  </si>
  <si>
    <t>Сельское хозяйство</t>
  </si>
  <si>
    <t>МРОТ</t>
  </si>
  <si>
    <t xml:space="preserve">88,2%;                    </t>
  </si>
  <si>
    <t>Бюджетная сфера, сельское хозяйство, сфера образования</t>
  </si>
  <si>
    <t xml:space="preserve">Региональное соглашение о минимальной заработной плате в Республике Тыва. Дополнительное соглашение к Региональному соглашению о минимальной заработной плате в Республике Тыва от 29 декабря 2016 г.
</t>
  </si>
  <si>
    <t>Региональное Соглашение о размере минимальной заработной платы в Алтайском крае на 2016-2018 годы от 23 апреля 2016 г.</t>
  </si>
  <si>
    <t xml:space="preserve">Региональное Соглашение о минимальной заработной плате в Красноярском крае от 23 декабря 2016 г.
</t>
  </si>
  <si>
    <t>Региональное Соглашение о минимальной заработной плате в Иркутской области от 26 января 2017 г.</t>
  </si>
  <si>
    <t xml:space="preserve">Региональное соглашение о минимальной заработной плате в Новосибирской области от 29 ноября 2016 г. </t>
  </si>
  <si>
    <t>Региональное соглашение о минимальной заработной плате  во Владимирской области от 30 июня 2016 г.</t>
  </si>
  <si>
    <t>Региональное соглашение о минимальной заработной плате в Тамбовской области от 19 июля 2016 г.</t>
  </si>
  <si>
    <t>Региональное соглашение о минимальной заработной плате в Тульской области от 16 ноября 2015 г.</t>
  </si>
  <si>
    <t>Региональное  трёхстороннее соглашение Правительства Ямало-Ненецкого автономного округа, Некоммерческой организации «Объединение работодателей Ямало-Ненецкого автономного округа», Территориального объединения организаций профсоюзов о минимальной заработной плате в Ямало-Ненецком АО от 7 октября 2016 г.</t>
  </si>
  <si>
    <t>Соглашение о минимальной заработной плате в Республике Карелия от 29 декабря 2014 г.</t>
  </si>
  <si>
    <t>Региональное Соглашение о минимальной заработной плате в Республике Коми от 27 декабря 2016 г.</t>
  </si>
  <si>
    <t>Региональное соглашение о минимальной заработной плате в Калининградской области от 26 декабря 2014 г.</t>
  </si>
  <si>
    <t>Региональное соглашение о минимальной заработной плате в Новгородской области от 29 декабря 2014 г.</t>
  </si>
  <si>
    <t xml:space="preserve">Региональное соглашение о минимальной заработной плате в Псковской области от 29 декабря 2016 г.
</t>
  </si>
  <si>
    <t xml:space="preserve">Региональное соглашение о минимальной заработной плате в Санкт-Петербурге на 2017 год от 12 сентября 2016 г.
</t>
  </si>
  <si>
    <t>8 625 (кроме охоты, сельского хозяйства и лесного хозяйства)</t>
  </si>
  <si>
    <t>7700 (юг);                      8900 (север)</t>
  </si>
  <si>
    <t xml:space="preserve">Внебюджетная сфера </t>
  </si>
  <si>
    <t>9 500 (кроме малого бизнеса, при средней численности сотрудников не более 50 человек);                                  9 000 (малый бизнес, при средней численности сотрудников не более 50 человек)</t>
  </si>
  <si>
    <t xml:space="preserve">10 000 (кроме сельского хозяйства);            </t>
  </si>
  <si>
    <t xml:space="preserve">Региональное соглашение о минимальной заработной плате в Орловской области №4 от 2 февраля 2017 г. </t>
  </si>
  <si>
    <t>Региональное соглашение о минимальной заработной плате в Ленинградской области на 2017 г.</t>
  </si>
  <si>
    <t>8 100 (юг);                             9 300 (север)</t>
  </si>
  <si>
    <t>13 292 (кроме сельского хозяйства)</t>
  </si>
  <si>
    <t xml:space="preserve">Бюджетная сфера (социально-ориентированные НКО, 
малый бизнес, 
вспомогательный персонал)
</t>
  </si>
  <si>
    <t>Внебюджетная сфера                       (основной персонал)</t>
  </si>
  <si>
    <t>Все работники                        (компенсационные и стимулирующие выплаты, районные коэффициенты включены в МЗП)</t>
  </si>
  <si>
    <t>Все работники                               (некоторые компенсационные и стимулирующие выплаты не включены в МЗП)</t>
  </si>
  <si>
    <t>16 000;                                                    13 500 (тарифная ставка (оклад) работника 1 разряда)</t>
  </si>
  <si>
    <t>Республиканское (региональное) соглашение                      «О минимальной заработной плате в Республике Саха (Якутия)» между Правительством Республики Саха (Якутия), Федерацией профсоюзов Республики Саха (Якутия) и Региональным объединением работодателей Республики Саха (Якутия) от 16 июня 2016 г.</t>
  </si>
  <si>
    <t>16 910 (кроме районов Крайнего Севера и приравненных к ним местностей);                    18 210-19 510 (в районах Крайнего Севера и приравненных к ним местностях)</t>
  </si>
  <si>
    <t>Дополнительное соглашение № 1 от 16 декабря 2016 года к региональному Соглашению «О минимальной заработной плате в Камчатском крае на 2016 год»                от 29 декабря 2015 г.</t>
  </si>
  <si>
    <t>11 414 (кроме районов Крайнего Севера и приравненных к ним местностей);                    12 408 - 15 510 (в районах Крайнего Севера и приравненных к ним местностях)</t>
  </si>
  <si>
    <t>18 750 (кроме районов Крайнего Севера и приравненных к ним местностей);                           20 250 (в районах Крайнего Севера и приравненных к ним местностях)</t>
  </si>
  <si>
    <t>15 150 (кроме районов Крайнего Севера и приравненных к ним местностей);                                       18 757 - 20 200 (в районах Крайнего Севера и приравненных к ним местностях)</t>
  </si>
  <si>
    <t xml:space="preserve">8 751 (кроме сельского хозяйства и сферы образования)
</t>
  </si>
  <si>
    <t>Внебюджетная сфера                  (районные коэффициенты не включены в МЗП)</t>
  </si>
  <si>
    <t>Региональное соглашение о минимальной заработной плате в Республике Алтай. Дополнительное соглашение к Региональному соглашению о минимальной заработной плате в Республике Алтай на 2016 г.               от 16 мая 2016 г.</t>
  </si>
  <si>
    <t>8 647 (кроме районов Крайнего Севера и приравненных к ним местностей, а также сельского хозяйства);                              10172-11190 (в районах Крайнего Севера и приравненных к ним местностях, кроме сельского хозяйства)</t>
  </si>
  <si>
    <t xml:space="preserve">9418-10960 (в районах Крайнего Севера и приравненных к ним местностях, кроме сельского хозяйства)   </t>
  </si>
  <si>
    <t>МРОТ (кроме районов Крайнего Севера и приравненных к ним местностей)</t>
  </si>
  <si>
    <t>Бюджетная сфера, сельское хозяйство</t>
  </si>
  <si>
    <t xml:space="preserve">Бюджетная сфера </t>
  </si>
  <si>
    <t>Региональное Соглашение о минимальной заработной плате в Забайкальском крае от 17 октября 2012 г. Дополнительное соглашение к Региональному соглашению о минимальной заработной плате в Забайкальском крае от 01 июля 2016 г. №32-Д/СГ-2</t>
  </si>
  <si>
    <t>10 592 (кроме районов Крайнего Севера и приравненных к ним местностей);                10 592 - 26 376 (в районах Крайнего Севера и приравненных к ним местностях)</t>
  </si>
  <si>
    <t>9 717 (кроме сельского хозяйства и районов Крайнего Севера и приравненных к ним местностей);                                                         12 652 (в районах Крайнего Севера и приравненных к ним местностях)</t>
  </si>
  <si>
    <t>8 259 (кроме районов Крайнего Севера и приравненных к ним местностей);                       10 754 (в районах Крайнего Севера и приравненных к ним местностях)</t>
  </si>
  <si>
    <t>9 750 (кроме районов Крайнего Севера и приравненных к ним местностей);                             11 250 - 16 500 (в районах Крайнего Севера и приравненных к ним местностях)</t>
  </si>
  <si>
    <t xml:space="preserve">Дополнительное соглашение между Правительством Республики Марий Эл, Союзом «Объединение организаций профсоюзов Республики Марий Эл» и республиканским объединением работодателей о минимальной заработной плате в Республике Марий Эл на 2017 г. от 11 ноября 2016 г. 
</t>
  </si>
  <si>
    <t>Региональное соглашение о минимальной заработной плате в Нижегородской области на 2017 г. от 14 декабря 2016 г. № 264-П/390/А-566</t>
  </si>
  <si>
    <t>Региональное соглашение о минимальной заработной плате в Волгоградской области от 05 июля 2016 г.         N С-272/15</t>
  </si>
  <si>
    <t xml:space="preserve">Соглашение между Правительством Ставропольского края, Территориальным объединением Федерации профсоюзов Ставропольского края и региональным объединением работодателей Ставропольского края "Конгресс деловых кругов Ставрополья" на 2016 - 2018 г. от 13 января 2016 г. </t>
  </si>
  <si>
    <t>Ростовское областное трехстороннее (региональное) соглашение между Правительством Ростовской области, Союзом Организаций Профсоюзов «Федерация Профсоюзов Ростовской Области» и Союзом работодателей Ростовской области на 2017 – 2019 г.</t>
  </si>
  <si>
    <t>Дополнительное соглашение №1 к Республиканскому соглашению между Советом министров Республики Крым, республиканскими объединениями профсоюзов, объединениями работодателей на 2015-2017 г.                       от 1 июля 2016 г.</t>
  </si>
  <si>
    <t xml:space="preserve">Трехстороннее соглашение
между областным объединением организаций профсоюзов,
объединениями работодателей и Правительством
Белгородской области на 2017 - 2019 г.
</t>
  </si>
  <si>
    <t>Региональное соглашение О минимальной заработной плате в Липецкой области на 2015 - 2017 г.</t>
  </si>
  <si>
    <t>10 002 (кроме работников организаций малого и среднего предприни-мательства);                            9 640 (для работников организаций малого и среднего предприни-мательства)</t>
  </si>
  <si>
    <t>Московское трехстороннее соглашение на 2016-2018 г. между Правительством Москвы, московскими объединениями профсоюзов и московскими объединениями работодателей от 15 декабря 2015 г.</t>
  </si>
  <si>
    <t>Соглашение о минимальной заработной плате в Мурманской области на 2015-2017 г. от 28 ноября  2014 г.; Приложение № 3 к Соглашению о минимальной заработной плате в Мурманской области                                   на 2015-2017 г. от 29 ноября 2016 г.</t>
  </si>
  <si>
    <t>Соглашение о минимальной заработной плате                        в Ненецком автономном округе от 22 декабря 2015 г.</t>
  </si>
  <si>
    <t>Соглашение о минимальной заработной плате                      в Хабаровском крае между Хабаровским краевым объединением организаций профсоюзов, региональным объединением работодателей «Союз работодателей Хабаровского края» и Правительством Хабаровского края от 24 марта 2016 г.</t>
  </si>
  <si>
    <t>Соглашение об установлении минимальной заработной платы в Магаданской области между Магаданским областным союзом организаций профсоюзов, «Некоммерческой организацией «Региональное объединение работодателей Магаданской области»              и Правительством Магаданской области                                           от 09 июня 2016 г.</t>
  </si>
  <si>
    <t xml:space="preserve">Соглашение о минимальной заработной плате                     в Сахалинской области на 2017 год от 22 декабря 2016 г. </t>
  </si>
  <si>
    <t>Соглашение о минимальной заработной плате в Еврейской автономной области между правительством Еврейской автономной области, Федерацией профсоюзов Еврейской автономной области, Региональным объединением работодателей Еврейской автономной области «Союз промышленников и предпринимателей» от 30 декабря 2015 г.                    (ред. от 10 июня 2016 г.)</t>
  </si>
  <si>
    <t>Региональное Соглашение о минимальной заработной плате в Забайкальском крае от 17 октября 2012 г. Дополнительное соглашение к Региональному соглашению о минимальной заработной плате                            в Забайкальском крае от 01 июля 2016 г. №32-Д/СГ-2</t>
  </si>
  <si>
    <t>Кузбасское региональное соглашение между Кемеровским областным союзом организаций профсоюзов "Федерация профсоюзных организаций Кузбасса", Коллегией Администрации Кемеровской области и работодателями Кемеровской области                        на 2016-2018 г.</t>
  </si>
  <si>
    <t>Соглашение между Федерацией профсоюзов Республики Башкортостан, Региональным объединением работодателей «Союз работодателей Республики Башкортостан» и Правительством Республики Башкортостан, «О минимальной заработной плате                     в Республике Башкортостан» от 20 апреля 2016 г. № 35</t>
  </si>
  <si>
    <t>Соглашение между Федерацией профсоюзов Республики Татарстан, координационным советом объединений работодателей Республики Татарстан, Кабинетом Министров Республики Татарстан                                 о минимальной заработной плате в Республике Татарстан от 8 августа 2016 г.</t>
  </si>
  <si>
    <t>Соглашение о минимальной заработной плате                                в Пермском крае на 2017-2019 г.  от 11 ноября 2016 г.  №СЭД-01-37-89</t>
  </si>
  <si>
    <t>Соглашение о минимальной заработной плате                      в Саратовской области от 27 мая 2016 г.</t>
  </si>
  <si>
    <t>Соглашение о минимальной заработной плате                   в Ульяновской области от 10 июня 2015 г. № 75-дп. (пролонгировано на 2017 г. в соответствии с дополнительным соглашением от 17 января 2017 г.)</t>
  </si>
  <si>
    <t>Дополнительное соглашение к Региональному соглашению о минимальной заработной плате                             в Краснодарском крае на 2012-2014 г. о продлении срока его действия на 2015-2017 г., внесении в него изменений</t>
  </si>
  <si>
    <t>Соглашение о минимальной заработной плате                               в Чеченской Республике от 27 июня 2016 г.</t>
  </si>
  <si>
    <t xml:space="preserve">Региональное соглашение
между Правительством Брянской области,
Союзом организаций профсоюзов
«Федерация профсоюзов Брянской области»                                  и объединениями работодателей Брянской области                  о минимальной заработной плате в Брянской области              на 2017 г. от 21 декабря 2016 г.
</t>
  </si>
  <si>
    <t>Трёхстороннее соглашение между правительством Воронежской области, объединениями профсоюзов               и объединениями работодателей на 2017-2019 г.</t>
  </si>
  <si>
    <t>Соглашение по регулированию социально-трудовых                и связанных с ними экономических отношений между Правительством Ивановской области, областным объединением организаций профессиональных союзов, областным объединением работодателей на 2015 - 2017 г.</t>
  </si>
  <si>
    <r>
      <rPr>
        <sz val="11"/>
        <color indexed="8"/>
        <rFont val="Times New Roman"/>
        <family val="1"/>
      </rPr>
      <t xml:space="preserve">Соглашение о продлении срока действия Соглашения               о минимальной заработной плате в Калужской области  от 16 сентября 2013г. (от 14 сентября 2016 года) 
</t>
    </r>
    <r>
      <rPr>
        <sz val="14"/>
        <color indexed="8"/>
        <rFont val="Times New Roman"/>
        <family val="1"/>
      </rPr>
      <t xml:space="preserve">
</t>
    </r>
  </si>
  <si>
    <t xml:space="preserve">Соглашение между Администрацией Курской области, Союзом «Федерация организаций профсоюзов Курской области» и Ассоциацией - объединением работодателей «Союз промышленников и предпринимателей Курской области» о минимальной заработной плате 
на территории Курской области на 2017 г.                                   от 20 декабря 2016 г.
</t>
  </si>
  <si>
    <t xml:space="preserve">Региональное соглашение № 144-1 о минимальной заработной плате в Рязанской области на 2017 год               от 21 декабря 2016 г.
</t>
  </si>
  <si>
    <t>Соглашение о размере минимальной заработной платы                          в Курганской области №54/16 от 03 ноября 2016 г.</t>
  </si>
  <si>
    <t>Соглашение о минимальной заработной плате                    в Свердловской области №112 от 01 декабря 2014 г.</t>
  </si>
  <si>
    <t xml:space="preserve">Региональное соглашение о минимальной заработной плате в Тюменской области от 30 апреля 2014 г.              (в редакции Дополнительных соглашений №2                     от 24 июня 2015 г.;                                                                             №3 от 24 ноября 2015 г.; N 4 от 31 августа 2016 г.). </t>
  </si>
  <si>
    <t>Региональное соглашение о минимальной заработной плате в Челябинской области на 2017 год                          от 30 декабря 2016 г.</t>
  </si>
  <si>
    <t>16 500 (кроме районов Крайнего Севера и приравненных к ним местностей);                                             18 750 (в районах Крайнего Севера и приравненных к ним местностях)</t>
  </si>
  <si>
    <t>Соглашение о социальном партнерстве в сфере труда между администрацией Костромской области, федерацией организаций профсоюзов Костромской области и объединениями работодателей Костромской области на 2014-2016 г., пролонгированное на 2017-2018 гг.</t>
  </si>
  <si>
    <t>Минимальная заработная плата в субъектах РФ по федеральным округам для работников внебюджетного сектора (бюджетного сектора) экономики по состоянию на 01.01.2017 года</t>
  </si>
  <si>
    <t xml:space="preserve">Приложение № 2 </t>
  </si>
  <si>
    <t>к постановлению Исполкома ФНПР от 31.05.2017 № 4-2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</si>
</sst>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%"/>
    <numFmt numFmtId="166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 vertical="top"/>
    </xf>
    <xf numFmtId="0" fontId="40" fillId="0" borderId="10" xfId="0" applyFont="1" applyBorder="1" applyAlignment="1">
      <alignment horizontal="left" vertical="top"/>
    </xf>
    <xf numFmtId="0" fontId="40" fillId="0" borderId="11" xfId="0" applyFont="1" applyBorder="1" applyAlignment="1">
      <alignment horizontal="left" vertical="top"/>
    </xf>
    <xf numFmtId="0" fontId="41" fillId="0" borderId="12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  <xf numFmtId="3" fontId="41" fillId="0" borderId="13" xfId="0" applyNumberFormat="1" applyFont="1" applyBorder="1" applyAlignment="1">
      <alignment horizontal="left" vertical="top" wrapText="1"/>
    </xf>
    <xf numFmtId="0" fontId="41" fillId="0" borderId="14" xfId="0" applyFont="1" applyBorder="1" applyAlignment="1">
      <alignment horizontal="left" vertical="top" wrapText="1"/>
    </xf>
    <xf numFmtId="0" fontId="40" fillId="33" borderId="15" xfId="0" applyFont="1" applyFill="1" applyBorder="1" applyAlignment="1">
      <alignment horizontal="left" vertical="top"/>
    </xf>
    <xf numFmtId="0" fontId="41" fillId="33" borderId="10" xfId="0" applyFont="1" applyFill="1" applyBorder="1" applyAlignment="1">
      <alignment horizontal="left" vertical="top"/>
    </xf>
    <xf numFmtId="3" fontId="40" fillId="33" borderId="10" xfId="0" applyNumberFormat="1" applyFont="1" applyFill="1" applyBorder="1" applyAlignment="1">
      <alignment horizontal="left" vertical="top"/>
    </xf>
    <xf numFmtId="0" fontId="40" fillId="33" borderId="10" xfId="0" applyFont="1" applyFill="1" applyBorder="1" applyAlignment="1">
      <alignment horizontal="left" vertical="top"/>
    </xf>
    <xf numFmtId="0" fontId="40" fillId="33" borderId="11" xfId="0" applyFont="1" applyFill="1" applyBorder="1" applyAlignment="1">
      <alignment horizontal="left" vertical="top"/>
    </xf>
    <xf numFmtId="3" fontId="40" fillId="0" borderId="10" xfId="0" applyNumberFormat="1" applyFont="1" applyBorder="1" applyAlignment="1">
      <alignment horizontal="left" vertical="top"/>
    </xf>
    <xf numFmtId="0" fontId="40" fillId="0" borderId="10" xfId="0" applyFont="1" applyBorder="1" applyAlignment="1">
      <alignment horizontal="left" vertical="top" wrapText="1"/>
    </xf>
    <xf numFmtId="0" fontId="40" fillId="0" borderId="15" xfId="0" applyFont="1" applyBorder="1" applyAlignment="1">
      <alignment horizontal="left" vertical="top"/>
    </xf>
    <xf numFmtId="3" fontId="40" fillId="0" borderId="10" xfId="0" applyNumberFormat="1" applyFont="1" applyBorder="1" applyAlignment="1">
      <alignment horizontal="left" vertical="top" wrapText="1"/>
    </xf>
    <xf numFmtId="0" fontId="40" fillId="0" borderId="15" xfId="0" applyFont="1" applyFill="1" applyBorder="1" applyAlignment="1">
      <alignment horizontal="left" vertical="top"/>
    </xf>
    <xf numFmtId="3" fontId="42" fillId="0" borderId="10" xfId="0" applyNumberFormat="1" applyFont="1" applyBorder="1" applyAlignment="1">
      <alignment horizontal="left" vertical="top" wrapText="1"/>
    </xf>
    <xf numFmtId="3" fontId="42" fillId="0" borderId="10" xfId="0" applyNumberFormat="1" applyFont="1" applyBorder="1" applyAlignment="1">
      <alignment horizontal="left" vertical="top"/>
    </xf>
    <xf numFmtId="0" fontId="40" fillId="0" borderId="10" xfId="0" applyFont="1" applyFill="1" applyBorder="1" applyAlignment="1">
      <alignment horizontal="left" vertical="top" wrapText="1"/>
    </xf>
    <xf numFmtId="0" fontId="40" fillId="34" borderId="11" xfId="0" applyFont="1" applyFill="1" applyBorder="1" applyAlignment="1">
      <alignment horizontal="left" vertical="top" wrapText="1"/>
    </xf>
    <xf numFmtId="0" fontId="40" fillId="0" borderId="16" xfId="0" applyFont="1" applyBorder="1" applyAlignment="1">
      <alignment horizontal="left" vertical="top" wrapText="1"/>
    </xf>
    <xf numFmtId="0" fontId="40" fillId="0" borderId="17" xfId="0" applyFont="1" applyBorder="1" applyAlignment="1">
      <alignment horizontal="left" vertical="top" wrapText="1"/>
    </xf>
    <xf numFmtId="0" fontId="40" fillId="0" borderId="18" xfId="0" applyFont="1" applyBorder="1" applyAlignment="1">
      <alignment horizontal="left" vertical="top"/>
    </xf>
    <xf numFmtId="165" fontId="40" fillId="0" borderId="10" xfId="0" applyNumberFormat="1" applyFont="1" applyBorder="1" applyAlignment="1">
      <alignment horizontal="left" vertical="top"/>
    </xf>
    <xf numFmtId="0" fontId="42" fillId="0" borderId="10" xfId="0" applyFont="1" applyBorder="1" applyAlignment="1">
      <alignment horizontal="left" vertical="top"/>
    </xf>
    <xf numFmtId="0" fontId="40" fillId="0" borderId="10" xfId="0" applyFont="1" applyBorder="1" applyAlignment="1">
      <alignment horizontal="left" vertical="top"/>
    </xf>
    <xf numFmtId="0" fontId="42" fillId="0" borderId="16" xfId="0" applyFont="1" applyBorder="1" applyAlignment="1">
      <alignment horizontal="left" vertical="top"/>
    </xf>
    <xf numFmtId="0" fontId="40" fillId="0" borderId="10" xfId="0" applyFont="1" applyBorder="1" applyAlignment="1">
      <alignment horizontal="left" vertical="top"/>
    </xf>
    <xf numFmtId="0" fontId="40" fillId="0" borderId="10" xfId="0" applyFont="1" applyBorder="1" applyAlignment="1">
      <alignment horizontal="left" vertical="top"/>
    </xf>
    <xf numFmtId="0" fontId="40" fillId="0" borderId="10" xfId="0" applyFont="1" applyBorder="1" applyAlignment="1">
      <alignment horizontal="left" vertical="top"/>
    </xf>
    <xf numFmtId="165" fontId="40" fillId="0" borderId="10" xfId="55" applyNumberFormat="1" applyFont="1" applyBorder="1" applyAlignment="1">
      <alignment horizontal="left" vertical="top"/>
    </xf>
    <xf numFmtId="0" fontId="40" fillId="0" borderId="10" xfId="0" applyFont="1" applyBorder="1" applyAlignment="1">
      <alignment horizontal="left" vertical="top"/>
    </xf>
    <xf numFmtId="0" fontId="40" fillId="0" borderId="15" xfId="0" applyFont="1" applyBorder="1" applyAlignment="1">
      <alignment horizontal="left" vertical="top"/>
    </xf>
    <xf numFmtId="0" fontId="40" fillId="0" borderId="11" xfId="0" applyFont="1" applyBorder="1" applyAlignment="1">
      <alignment horizontal="left" vertical="top" wrapText="1"/>
    </xf>
    <xf numFmtId="0" fontId="40" fillId="0" borderId="10" xfId="0" applyFont="1" applyBorder="1" applyAlignment="1">
      <alignment vertical="top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left" vertical="top"/>
    </xf>
    <xf numFmtId="0" fontId="40" fillId="0" borderId="11" xfId="0" applyFont="1" applyBorder="1" applyAlignment="1">
      <alignment horizontal="left" vertical="top" wrapText="1"/>
    </xf>
    <xf numFmtId="3" fontId="42" fillId="35" borderId="10" xfId="0" applyNumberFormat="1" applyFont="1" applyFill="1" applyBorder="1" applyAlignment="1">
      <alignment horizontal="left" vertical="top" wrapText="1"/>
    </xf>
    <xf numFmtId="3" fontId="40" fillId="0" borderId="16" xfId="0" applyNumberFormat="1" applyFont="1" applyBorder="1" applyAlignment="1">
      <alignment horizontal="left" vertical="top" wrapText="1"/>
    </xf>
    <xf numFmtId="0" fontId="40" fillId="0" borderId="19" xfId="0" applyFont="1" applyBorder="1" applyAlignment="1">
      <alignment vertical="top" wrapText="1"/>
    </xf>
    <xf numFmtId="0" fontId="40" fillId="0" borderId="10" xfId="0" applyFont="1" applyBorder="1" applyAlignment="1">
      <alignment horizontal="left" vertical="top"/>
    </xf>
    <xf numFmtId="0" fontId="40" fillId="0" borderId="11" xfId="0" applyFont="1" applyBorder="1" applyAlignment="1">
      <alignment horizontal="left" vertical="top" wrapText="1"/>
    </xf>
    <xf numFmtId="165" fontId="40" fillId="0" borderId="10" xfId="0" applyNumberFormat="1" applyFont="1" applyBorder="1" applyAlignment="1">
      <alignment horizontal="left" vertical="top" wrapText="1"/>
    </xf>
    <xf numFmtId="165" fontId="40" fillId="0" borderId="10" xfId="55" applyNumberFormat="1" applyFont="1" applyBorder="1" applyAlignment="1">
      <alignment horizontal="left" vertical="top" wrapText="1"/>
    </xf>
    <xf numFmtId="165" fontId="40" fillId="0" borderId="10" xfId="55" applyNumberFormat="1" applyFont="1" applyFill="1" applyBorder="1" applyAlignment="1">
      <alignment horizontal="left" vertical="top" wrapText="1"/>
    </xf>
    <xf numFmtId="165" fontId="42" fillId="0" borderId="10" xfId="55" applyNumberFormat="1" applyFont="1" applyBorder="1" applyAlignment="1">
      <alignment horizontal="left" vertical="top"/>
    </xf>
    <xf numFmtId="165" fontId="40" fillId="34" borderId="10" xfId="55" applyNumberFormat="1" applyFont="1" applyFill="1" applyBorder="1" applyAlignment="1">
      <alignment horizontal="left" vertical="top" wrapText="1"/>
    </xf>
    <xf numFmtId="165" fontId="40" fillId="0" borderId="16" xfId="0" applyNumberFormat="1" applyFont="1" applyBorder="1" applyAlignment="1">
      <alignment horizontal="left" vertical="top" wrapText="1"/>
    </xf>
    <xf numFmtId="0" fontId="40" fillId="35" borderId="10" xfId="0" applyFont="1" applyFill="1" applyBorder="1" applyAlignment="1">
      <alignment horizontal="left" vertical="top" wrapText="1"/>
    </xf>
    <xf numFmtId="3" fontId="40" fillId="35" borderId="10" xfId="0" applyNumberFormat="1" applyFont="1" applyFill="1" applyBorder="1" applyAlignment="1">
      <alignment horizontal="left" vertical="top"/>
    </xf>
    <xf numFmtId="0" fontId="42" fillId="35" borderId="10" xfId="0" applyFont="1" applyFill="1" applyBorder="1" applyAlignment="1">
      <alignment horizontal="left" vertical="top"/>
    </xf>
    <xf numFmtId="0" fontId="40" fillId="35" borderId="10" xfId="0" applyFont="1" applyFill="1" applyBorder="1" applyAlignment="1">
      <alignment horizontal="left" vertical="top"/>
    </xf>
    <xf numFmtId="165" fontId="40" fillId="35" borderId="10" xfId="0" applyNumberFormat="1" applyFont="1" applyFill="1" applyBorder="1" applyAlignment="1">
      <alignment horizontal="left" vertical="top"/>
    </xf>
    <xf numFmtId="0" fontId="40" fillId="35" borderId="15" xfId="0" applyFont="1" applyFill="1" applyBorder="1" applyAlignment="1">
      <alignment horizontal="left" vertical="top"/>
    </xf>
    <xf numFmtId="3" fontId="40" fillId="35" borderId="11" xfId="0" applyNumberFormat="1" applyFont="1" applyFill="1" applyBorder="1" applyAlignment="1">
      <alignment horizontal="left" vertical="top" wrapText="1"/>
    </xf>
    <xf numFmtId="165" fontId="40" fillId="35" borderId="10" xfId="55" applyNumberFormat="1" applyFont="1" applyFill="1" applyBorder="1" applyAlignment="1">
      <alignment horizontal="left" vertical="top"/>
    </xf>
    <xf numFmtId="3" fontId="40" fillId="35" borderId="11" xfId="0" applyNumberFormat="1" applyFont="1" applyFill="1" applyBorder="1" applyAlignment="1">
      <alignment horizontal="left" vertical="top"/>
    </xf>
    <xf numFmtId="0" fontId="40" fillId="0" borderId="11" xfId="0" applyFont="1" applyBorder="1" applyAlignment="1">
      <alignment horizontal="left" vertical="top" wrapText="1"/>
    </xf>
    <xf numFmtId="0" fontId="40" fillId="35" borderId="10" xfId="0" applyFont="1" applyFill="1" applyBorder="1" applyAlignment="1">
      <alignment horizontal="left" vertical="top"/>
    </xf>
    <xf numFmtId="166" fontId="40" fillId="35" borderId="10" xfId="0" applyNumberFormat="1" applyFont="1" applyFill="1" applyBorder="1" applyAlignment="1">
      <alignment horizontal="left" vertical="top"/>
    </xf>
    <xf numFmtId="165" fontId="40" fillId="35" borderId="10" xfId="55" applyNumberFormat="1" applyFont="1" applyFill="1" applyBorder="1" applyAlignment="1">
      <alignment horizontal="left" vertical="top" wrapText="1"/>
    </xf>
    <xf numFmtId="0" fontId="40" fillId="35" borderId="11" xfId="0" applyFont="1" applyFill="1" applyBorder="1" applyAlignment="1">
      <alignment horizontal="left" vertical="top" wrapText="1"/>
    </xf>
    <xf numFmtId="0" fontId="40" fillId="35" borderId="11" xfId="0" applyFont="1" applyFill="1" applyBorder="1" applyAlignment="1">
      <alignment horizontal="left" vertical="top"/>
    </xf>
    <xf numFmtId="3" fontId="40" fillId="35" borderId="10" xfId="0" applyNumberFormat="1" applyFont="1" applyFill="1" applyBorder="1" applyAlignment="1">
      <alignment vertical="top"/>
    </xf>
    <xf numFmtId="0" fontId="40" fillId="0" borderId="10" xfId="0" applyFont="1" applyBorder="1" applyAlignment="1">
      <alignment horizontal="left" vertical="top"/>
    </xf>
    <xf numFmtId="3" fontId="40" fillId="35" borderId="10" xfId="0" applyNumberFormat="1" applyFont="1" applyFill="1" applyBorder="1" applyAlignment="1">
      <alignment horizontal="left" vertical="top" wrapText="1"/>
    </xf>
    <xf numFmtId="165" fontId="40" fillId="35" borderId="10" xfId="0" applyNumberFormat="1" applyFont="1" applyFill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  <xf numFmtId="0" fontId="40" fillId="35" borderId="11" xfId="0" applyFont="1" applyFill="1" applyBorder="1" applyAlignment="1">
      <alignment horizontal="left" vertical="top" wrapText="1"/>
    </xf>
    <xf numFmtId="0" fontId="40" fillId="0" borderId="20" xfId="0" applyFont="1" applyBorder="1" applyAlignment="1">
      <alignment vertical="top" wrapText="1"/>
    </xf>
    <xf numFmtId="0" fontId="40" fillId="35" borderId="21" xfId="0" applyFont="1" applyFill="1" applyBorder="1" applyAlignment="1">
      <alignment vertical="top"/>
    </xf>
    <xf numFmtId="0" fontId="40" fillId="35" borderId="10" xfId="0" applyFont="1" applyFill="1" applyBorder="1" applyAlignment="1">
      <alignment vertical="top" wrapText="1"/>
    </xf>
    <xf numFmtId="0" fontId="40" fillId="33" borderId="20" xfId="0" applyFont="1" applyFill="1" applyBorder="1" applyAlignment="1">
      <alignment horizontal="left" vertical="top"/>
    </xf>
    <xf numFmtId="0" fontId="40" fillId="33" borderId="22" xfId="0" applyFont="1" applyFill="1" applyBorder="1" applyAlignment="1">
      <alignment horizontal="left" vertical="top"/>
    </xf>
    <xf numFmtId="9" fontId="40" fillId="35" borderId="23" xfId="55" applyFont="1" applyFill="1" applyBorder="1" applyAlignment="1">
      <alignment horizontal="left" vertical="top" wrapText="1"/>
    </xf>
    <xf numFmtId="0" fontId="40" fillId="34" borderId="10" xfId="0" applyFont="1" applyFill="1" applyBorder="1" applyAlignment="1">
      <alignment vertical="top" wrapText="1"/>
    </xf>
    <xf numFmtId="0" fontId="40" fillId="35" borderId="10" xfId="0" applyFont="1" applyFill="1" applyBorder="1" applyAlignment="1">
      <alignment horizontal="left" vertical="top"/>
    </xf>
    <xf numFmtId="0" fontId="40" fillId="35" borderId="10" xfId="0" applyFont="1" applyFill="1" applyBorder="1" applyAlignment="1">
      <alignment vertical="top"/>
    </xf>
    <xf numFmtId="0" fontId="43" fillId="0" borderId="24" xfId="0" applyFont="1" applyBorder="1" applyAlignment="1">
      <alignment horizontal="center" wrapText="1"/>
    </xf>
    <xf numFmtId="0" fontId="44" fillId="0" borderId="25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0" fillId="0" borderId="22" xfId="0" applyFont="1" applyBorder="1" applyAlignment="1">
      <alignment horizontal="left" vertical="top"/>
    </xf>
    <xf numFmtId="0" fontId="40" fillId="0" borderId="23" xfId="0" applyFont="1" applyBorder="1" applyAlignment="1">
      <alignment horizontal="left" vertical="top"/>
    </xf>
    <xf numFmtId="0" fontId="40" fillId="0" borderId="27" xfId="0" applyFont="1" applyFill="1" applyBorder="1" applyAlignment="1">
      <alignment horizontal="left" vertical="top"/>
    </xf>
    <xf numFmtId="0" fontId="40" fillId="0" borderId="28" xfId="0" applyFont="1" applyFill="1" applyBorder="1" applyAlignment="1">
      <alignment horizontal="left" vertical="top"/>
    </xf>
    <xf numFmtId="0" fontId="40" fillId="0" borderId="27" xfId="0" applyFont="1" applyBorder="1" applyAlignment="1">
      <alignment horizontal="left" vertical="top"/>
    </xf>
    <xf numFmtId="0" fontId="40" fillId="0" borderId="28" xfId="0" applyFont="1" applyBorder="1" applyAlignment="1">
      <alignment horizontal="left" vertical="top"/>
    </xf>
    <xf numFmtId="3" fontId="40" fillId="0" borderId="22" xfId="0" applyNumberFormat="1" applyFont="1" applyBorder="1" applyAlignment="1">
      <alignment horizontal="left" vertical="top"/>
    </xf>
    <xf numFmtId="3" fontId="40" fillId="0" borderId="23" xfId="0" applyNumberFormat="1" applyFont="1" applyBorder="1" applyAlignment="1">
      <alignment horizontal="left" vertical="top"/>
    </xf>
    <xf numFmtId="0" fontId="40" fillId="35" borderId="22" xfId="0" applyFont="1" applyFill="1" applyBorder="1" applyAlignment="1">
      <alignment horizontal="left" vertical="top" wrapText="1"/>
    </xf>
    <xf numFmtId="0" fontId="40" fillId="35" borderId="29" xfId="0" applyFont="1" applyFill="1" applyBorder="1" applyAlignment="1">
      <alignment horizontal="left" vertical="top" wrapText="1"/>
    </xf>
    <xf numFmtId="0" fontId="40" fillId="35" borderId="23" xfId="0" applyFont="1" applyFill="1" applyBorder="1" applyAlignment="1">
      <alignment horizontal="left" vertical="top" wrapText="1"/>
    </xf>
    <xf numFmtId="0" fontId="40" fillId="0" borderId="15" xfId="0" applyFont="1" applyBorder="1" applyAlignment="1">
      <alignment horizontal="left" vertical="top"/>
    </xf>
    <xf numFmtId="0" fontId="40" fillId="0" borderId="22" xfId="0" applyFont="1" applyBorder="1" applyAlignment="1">
      <alignment horizontal="left" vertical="top" wrapText="1"/>
    </xf>
    <xf numFmtId="0" fontId="40" fillId="0" borderId="23" xfId="0" applyFont="1" applyBorder="1" applyAlignment="1">
      <alignment horizontal="left" vertical="top" wrapText="1"/>
    </xf>
    <xf numFmtId="3" fontId="40" fillId="35" borderId="22" xfId="0" applyNumberFormat="1" applyFont="1" applyFill="1" applyBorder="1" applyAlignment="1">
      <alignment horizontal="left" vertical="top" wrapText="1"/>
    </xf>
    <xf numFmtId="3" fontId="40" fillId="35" borderId="23" xfId="0" applyNumberFormat="1" applyFont="1" applyFill="1" applyBorder="1" applyAlignment="1">
      <alignment horizontal="left" vertical="top" wrapText="1"/>
    </xf>
    <xf numFmtId="165" fontId="40" fillId="35" borderId="10" xfId="0" applyNumberFormat="1" applyFont="1" applyFill="1" applyBorder="1" applyAlignment="1">
      <alignment horizontal="left" vertical="top"/>
    </xf>
    <xf numFmtId="3" fontId="40" fillId="0" borderId="22" xfId="0" applyNumberFormat="1" applyFont="1" applyBorder="1" applyAlignment="1">
      <alignment horizontal="left" vertical="top" wrapText="1"/>
    </xf>
    <xf numFmtId="3" fontId="40" fillId="0" borderId="23" xfId="0" applyNumberFormat="1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/>
    </xf>
    <xf numFmtId="0" fontId="40" fillId="35" borderId="10" xfId="0" applyFont="1" applyFill="1" applyBorder="1" applyAlignment="1">
      <alignment horizontal="left" vertical="top"/>
    </xf>
    <xf numFmtId="0" fontId="40" fillId="35" borderId="20" xfId="0" applyFont="1" applyFill="1" applyBorder="1" applyAlignment="1">
      <alignment horizontal="left" vertical="top" wrapText="1"/>
    </xf>
    <xf numFmtId="0" fontId="40" fillId="35" borderId="21" xfId="0" applyFont="1" applyFill="1" applyBorder="1" applyAlignment="1">
      <alignment horizontal="left" vertical="top" wrapText="1"/>
    </xf>
    <xf numFmtId="0" fontId="40" fillId="0" borderId="27" xfId="0" applyFont="1" applyBorder="1" applyAlignment="1">
      <alignment horizontal="center" vertical="top"/>
    </xf>
    <xf numFmtId="0" fontId="40" fillId="0" borderId="28" xfId="0" applyFont="1" applyBorder="1" applyAlignment="1">
      <alignment horizontal="center" vertical="top"/>
    </xf>
    <xf numFmtId="0" fontId="45" fillId="0" borderId="0" xfId="0" applyFont="1" applyAlignment="1">
      <alignment wrapText="1"/>
    </xf>
    <xf numFmtId="0" fontId="0" fillId="0" borderId="0" xfId="0" applyAlignment="1">
      <alignment/>
    </xf>
    <xf numFmtId="3" fontId="40" fillId="35" borderId="19" xfId="0" applyNumberFormat="1" applyFont="1" applyFill="1" applyBorder="1" applyAlignment="1">
      <alignment horizontal="center" vertical="top"/>
    </xf>
    <xf numFmtId="0" fontId="0" fillId="35" borderId="30" xfId="0" applyFont="1" applyFill="1" applyBorder="1" applyAlignment="1">
      <alignment horizontal="center" vertical="top"/>
    </xf>
    <xf numFmtId="0" fontId="40" fillId="0" borderId="11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/>
    </xf>
    <xf numFmtId="0" fontId="40" fillId="35" borderId="15" xfId="0" applyFont="1" applyFill="1" applyBorder="1" applyAlignment="1">
      <alignment horizontal="left" vertical="top"/>
    </xf>
    <xf numFmtId="164" fontId="40" fillId="35" borderId="10" xfId="58" applyFont="1" applyFill="1" applyBorder="1" applyAlignment="1">
      <alignment horizontal="left" vertical="top"/>
    </xf>
    <xf numFmtId="0" fontId="40" fillId="35" borderId="23" xfId="0" applyNumberFormat="1" applyFont="1" applyFill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top"/>
    </xf>
    <xf numFmtId="0" fontId="40" fillId="35" borderId="22" xfId="0" applyFont="1" applyFill="1" applyBorder="1" applyAlignment="1">
      <alignment horizontal="left" vertical="top"/>
    </xf>
    <xf numFmtId="0" fontId="40" fillId="35" borderId="23" xfId="0" applyFont="1" applyFill="1" applyBorder="1" applyAlignment="1">
      <alignment horizontal="left" vertical="top"/>
    </xf>
    <xf numFmtId="165" fontId="40" fillId="35" borderId="22" xfId="0" applyNumberFormat="1" applyFont="1" applyFill="1" applyBorder="1" applyAlignment="1">
      <alignment horizontal="left" vertical="top" wrapText="1"/>
    </xf>
    <xf numFmtId="165" fontId="40" fillId="35" borderId="23" xfId="0" applyNumberFormat="1" applyFont="1" applyFill="1" applyBorder="1" applyAlignment="1">
      <alignment horizontal="left" vertical="top" wrapText="1"/>
    </xf>
    <xf numFmtId="0" fontId="0" fillId="35" borderId="21" xfId="0" applyFill="1" applyBorder="1" applyAlignment="1">
      <alignment horizontal="left" vertical="top" wrapText="1"/>
    </xf>
    <xf numFmtId="0" fontId="40" fillId="0" borderId="19" xfId="0" applyFont="1" applyBorder="1" applyAlignment="1">
      <alignment horizontal="center" vertical="top"/>
    </xf>
    <xf numFmtId="0" fontId="40" fillId="0" borderId="30" xfId="0" applyFont="1" applyBorder="1" applyAlignment="1">
      <alignment horizontal="center" vertical="top"/>
    </xf>
    <xf numFmtId="164" fontId="40" fillId="0" borderId="22" xfId="58" applyFont="1" applyBorder="1" applyAlignment="1">
      <alignment vertical="top"/>
    </xf>
    <xf numFmtId="164" fontId="40" fillId="0" borderId="23" xfId="58" applyFont="1" applyBorder="1" applyAlignment="1">
      <alignment vertical="top"/>
    </xf>
    <xf numFmtId="165" fontId="40" fillId="0" borderId="22" xfId="0" applyNumberFormat="1" applyFont="1" applyBorder="1" applyAlignment="1">
      <alignment horizontal="left" vertical="top" wrapText="1"/>
    </xf>
    <xf numFmtId="165" fontId="40" fillId="0" borderId="23" xfId="0" applyNumberFormat="1" applyFont="1" applyBorder="1" applyAlignment="1">
      <alignment horizontal="left" vertical="top" wrapText="1"/>
    </xf>
    <xf numFmtId="164" fontId="40" fillId="0" borderId="10" xfId="58" applyFont="1" applyBorder="1" applyAlignment="1">
      <alignment horizontal="left" vertical="top"/>
    </xf>
    <xf numFmtId="0" fontId="40" fillId="0" borderId="20" xfId="0" applyFont="1" applyBorder="1" applyAlignment="1">
      <alignment horizontal="left" vertical="top" wrapText="1"/>
    </xf>
    <xf numFmtId="0" fontId="40" fillId="0" borderId="21" xfId="0" applyFont="1" applyBorder="1" applyAlignment="1">
      <alignment horizontal="left" vertical="top" wrapText="1"/>
    </xf>
    <xf numFmtId="3" fontId="40" fillId="0" borderId="19" xfId="0" applyNumberFormat="1" applyFont="1" applyBorder="1" applyAlignment="1">
      <alignment horizontal="center" vertical="top"/>
    </xf>
    <xf numFmtId="3" fontId="40" fillId="0" borderId="30" xfId="0" applyNumberFormat="1" applyFont="1" applyBorder="1" applyAlignment="1">
      <alignment horizontal="center" vertical="top"/>
    </xf>
    <xf numFmtId="3" fontId="40" fillId="0" borderId="31" xfId="0" applyNumberFormat="1" applyFont="1" applyBorder="1" applyAlignment="1">
      <alignment horizontal="center" vertical="top"/>
    </xf>
    <xf numFmtId="165" fontId="40" fillId="35" borderId="22" xfId="0" applyNumberFormat="1" applyFont="1" applyFill="1" applyBorder="1" applyAlignment="1">
      <alignment horizontal="left" vertical="top"/>
    </xf>
    <xf numFmtId="165" fontId="40" fillId="35" borderId="23" xfId="0" applyNumberFormat="1" applyFont="1" applyFill="1" applyBorder="1" applyAlignment="1">
      <alignment horizontal="left" vertical="top"/>
    </xf>
    <xf numFmtId="0" fontId="46" fillId="0" borderId="22" xfId="0" applyFont="1" applyBorder="1" applyAlignment="1">
      <alignment horizontal="left" vertical="top" wrapText="1"/>
    </xf>
    <xf numFmtId="0" fontId="46" fillId="0" borderId="23" xfId="0" applyFont="1" applyBorder="1" applyAlignment="1">
      <alignment horizontal="left" vertical="top" wrapText="1"/>
    </xf>
    <xf numFmtId="165" fontId="40" fillId="0" borderId="22" xfId="0" applyNumberFormat="1" applyFont="1" applyBorder="1" applyAlignment="1">
      <alignment horizontal="left" vertical="top"/>
    </xf>
    <xf numFmtId="165" fontId="40" fillId="0" borderId="23" xfId="0" applyNumberFormat="1" applyFont="1" applyBorder="1" applyAlignment="1">
      <alignment horizontal="left" vertical="top"/>
    </xf>
    <xf numFmtId="0" fontId="45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0" fillId="0" borderId="34" xfId="0" applyFont="1" applyBorder="1" applyAlignment="1">
      <alignment horizontal="left" vertical="top"/>
    </xf>
    <xf numFmtId="0" fontId="40" fillId="0" borderId="35" xfId="0" applyFont="1" applyBorder="1" applyAlignment="1">
      <alignment horizontal="left" vertical="top"/>
    </xf>
    <xf numFmtId="0" fontId="40" fillId="34" borderId="22" xfId="0" applyFont="1" applyFill="1" applyBorder="1" applyAlignment="1">
      <alignment horizontal="left" vertical="top" wrapText="1"/>
    </xf>
    <xf numFmtId="0" fontId="40" fillId="34" borderId="23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tabSelected="1" view="pageLayout" zoomScale="85" zoomScaleNormal="70" zoomScalePageLayoutView="85" workbookViewId="0" topLeftCell="A1">
      <selection activeCell="D2" sqref="D2"/>
    </sheetView>
  </sheetViews>
  <sheetFormatPr defaultColWidth="9.140625" defaultRowHeight="15"/>
  <cols>
    <col min="1" max="1" width="3.57421875" style="2" bestFit="1" customWidth="1"/>
    <col min="2" max="2" width="31.57421875" style="0" bestFit="1" customWidth="1"/>
    <col min="3" max="3" width="18.57421875" style="3" bestFit="1" customWidth="1"/>
    <col min="4" max="4" width="18.57421875" style="0" customWidth="1"/>
    <col min="5" max="5" width="10.00390625" style="4" customWidth="1"/>
    <col min="6" max="6" width="9.00390625" style="4" customWidth="1"/>
    <col min="7" max="7" width="49.8515625" style="0" customWidth="1"/>
  </cols>
  <sheetData>
    <row r="1" ht="15">
      <c r="G1" t="s">
        <v>203</v>
      </c>
    </row>
    <row r="2" ht="15">
      <c r="G2" t="s">
        <v>204</v>
      </c>
    </row>
    <row r="3" ht="15.75" thickBot="1"/>
    <row r="4" spans="1:7" ht="37.5" customHeight="1" thickBot="1">
      <c r="A4" s="84" t="s">
        <v>202</v>
      </c>
      <c r="B4" s="85"/>
      <c r="C4" s="85"/>
      <c r="D4" s="85"/>
      <c r="E4" s="85"/>
      <c r="F4" s="85"/>
      <c r="G4" s="86"/>
    </row>
    <row r="5" ht="15.75" thickBot="1"/>
    <row r="6" spans="1:7" s="1" customFormat="1" ht="77.25" customHeight="1">
      <c r="A6" s="7" t="s">
        <v>85</v>
      </c>
      <c r="B6" s="8" t="s">
        <v>86</v>
      </c>
      <c r="C6" s="9" t="s">
        <v>88</v>
      </c>
      <c r="D6" s="8" t="s">
        <v>105</v>
      </c>
      <c r="E6" s="8" t="s">
        <v>112</v>
      </c>
      <c r="F6" s="8" t="s">
        <v>103</v>
      </c>
      <c r="G6" s="10" t="s">
        <v>84</v>
      </c>
    </row>
    <row r="7" spans="1:7" ht="15">
      <c r="A7" s="11"/>
      <c r="B7" s="12" t="s">
        <v>91</v>
      </c>
      <c r="C7" s="13"/>
      <c r="D7" s="14"/>
      <c r="E7" s="14"/>
      <c r="F7" s="79"/>
      <c r="G7" s="78"/>
    </row>
    <row r="8" spans="1:7" ht="41.25" customHeight="1">
      <c r="A8" s="118">
        <v>1</v>
      </c>
      <c r="B8" s="107" t="s">
        <v>19</v>
      </c>
      <c r="C8" s="101" t="s">
        <v>140</v>
      </c>
      <c r="D8" s="95" t="s">
        <v>95</v>
      </c>
      <c r="E8" s="107">
        <v>13209.3</v>
      </c>
      <c r="F8" s="103">
        <f>13292/E8</f>
        <v>1.0062607405388628</v>
      </c>
      <c r="G8" s="95" t="s">
        <v>126</v>
      </c>
    </row>
    <row r="9" spans="1:7" ht="31.5" customHeight="1">
      <c r="A9" s="118"/>
      <c r="B9" s="107"/>
      <c r="C9" s="120"/>
      <c r="D9" s="97"/>
      <c r="E9" s="107"/>
      <c r="F9" s="103"/>
      <c r="G9" s="96"/>
    </row>
    <row r="10" spans="1:7" ht="31.5" customHeight="1">
      <c r="A10" s="118"/>
      <c r="B10" s="107"/>
      <c r="C10" s="101" t="s">
        <v>133</v>
      </c>
      <c r="D10" s="122" t="s">
        <v>113</v>
      </c>
      <c r="E10" s="107"/>
      <c r="F10" s="103">
        <f>7700/E8</f>
        <v>0.5829226378384926</v>
      </c>
      <c r="G10" s="96"/>
    </row>
    <row r="11" spans="1:7" ht="7.5" customHeight="1">
      <c r="A11" s="118"/>
      <c r="B11" s="107"/>
      <c r="C11" s="102"/>
      <c r="D11" s="123"/>
      <c r="E11" s="107"/>
      <c r="F11" s="103"/>
      <c r="G11" s="97"/>
    </row>
    <row r="12" spans="1:7" ht="15">
      <c r="A12" s="118"/>
      <c r="B12" s="107"/>
      <c r="C12" s="55" t="s">
        <v>114</v>
      </c>
      <c r="D12" s="54" t="s">
        <v>94</v>
      </c>
      <c r="E12" s="107"/>
      <c r="F12" s="80">
        <f>7500/E8</f>
        <v>0.5677817901024279</v>
      </c>
      <c r="G12" s="76" t="s">
        <v>87</v>
      </c>
    </row>
    <row r="13" spans="1:7" ht="15">
      <c r="A13" s="91">
        <v>2</v>
      </c>
      <c r="B13" s="87" t="s">
        <v>29</v>
      </c>
      <c r="C13" s="104" t="s">
        <v>139</v>
      </c>
      <c r="D13" s="99" t="s">
        <v>102</v>
      </c>
      <c r="E13" s="122">
        <v>12904.8</v>
      </c>
      <c r="F13" s="124">
        <f>8100/E13</f>
        <v>0.6276734238422913</v>
      </c>
      <c r="G13" s="108" t="s">
        <v>127</v>
      </c>
    </row>
    <row r="14" spans="1:7" ht="48.75" customHeight="1">
      <c r="A14" s="92"/>
      <c r="B14" s="88"/>
      <c r="C14" s="105"/>
      <c r="D14" s="100"/>
      <c r="E14" s="123"/>
      <c r="F14" s="125"/>
      <c r="G14" s="109"/>
    </row>
    <row r="15" spans="1:7" ht="15">
      <c r="A15" s="18">
        <v>3</v>
      </c>
      <c r="B15" s="5" t="s">
        <v>20</v>
      </c>
      <c r="C15" s="121" t="s">
        <v>114</v>
      </c>
      <c r="D15" s="121"/>
      <c r="E15" s="30">
        <v>13596.6</v>
      </c>
      <c r="F15" s="35">
        <f>7500/E15</f>
        <v>0.5516084903578836</v>
      </c>
      <c r="G15" s="68" t="s">
        <v>87</v>
      </c>
    </row>
    <row r="16" spans="1:7" ht="15">
      <c r="A16" s="18">
        <v>4</v>
      </c>
      <c r="B16" s="5" t="s">
        <v>21</v>
      </c>
      <c r="C16" s="121" t="s">
        <v>114</v>
      </c>
      <c r="D16" s="121"/>
      <c r="E16" s="30">
        <v>11165</v>
      </c>
      <c r="F16" s="35">
        <f>7500/E16</f>
        <v>0.6717420510523959</v>
      </c>
      <c r="G16" s="68" t="s">
        <v>87</v>
      </c>
    </row>
    <row r="17" spans="1:7" ht="45">
      <c r="A17" s="18">
        <v>5</v>
      </c>
      <c r="B17" s="5" t="s">
        <v>22</v>
      </c>
      <c r="C17" s="19">
        <v>10000</v>
      </c>
      <c r="D17" s="17" t="s">
        <v>102</v>
      </c>
      <c r="E17" s="46">
        <v>10830</v>
      </c>
      <c r="F17" s="28">
        <f>C17/E17</f>
        <v>0.9233610341643582</v>
      </c>
      <c r="G17" s="67" t="s">
        <v>128</v>
      </c>
    </row>
    <row r="18" spans="1:7" ht="45">
      <c r="A18" s="18">
        <v>6</v>
      </c>
      <c r="B18" s="5" t="s">
        <v>24</v>
      </c>
      <c r="C18" s="19">
        <v>10850</v>
      </c>
      <c r="D18" s="17" t="s">
        <v>102</v>
      </c>
      <c r="E18" s="46">
        <v>9566</v>
      </c>
      <c r="F18" s="28">
        <f>C18/E18</f>
        <v>1.1342253815596905</v>
      </c>
      <c r="G18" s="74" t="s">
        <v>138</v>
      </c>
    </row>
    <row r="19" spans="1:7" ht="90">
      <c r="A19" s="18">
        <v>7</v>
      </c>
      <c r="B19" s="5" t="s">
        <v>25</v>
      </c>
      <c r="C19" s="16">
        <v>14281</v>
      </c>
      <c r="D19" s="17" t="s">
        <v>102</v>
      </c>
      <c r="E19" s="30">
        <v>14251.3</v>
      </c>
      <c r="F19" s="28">
        <f>C19/E19</f>
        <v>1.002084020405156</v>
      </c>
      <c r="G19" s="74" t="s">
        <v>175</v>
      </c>
    </row>
    <row r="20" spans="1:7" ht="35.25" customHeight="1">
      <c r="A20" s="98">
        <v>8</v>
      </c>
      <c r="B20" s="106" t="s">
        <v>26</v>
      </c>
      <c r="C20" s="16">
        <v>10896</v>
      </c>
      <c r="D20" s="17" t="s">
        <v>95</v>
      </c>
      <c r="E20" s="106">
        <v>10708.8</v>
      </c>
      <c r="F20" s="28">
        <f>C20/E20</f>
        <v>1.0174809502465263</v>
      </c>
      <c r="G20" s="77" t="s">
        <v>129</v>
      </c>
    </row>
    <row r="21" spans="1:7" ht="15">
      <c r="A21" s="98"/>
      <c r="B21" s="106"/>
      <c r="C21" s="16" t="s">
        <v>114</v>
      </c>
      <c r="D21" s="17" t="s">
        <v>94</v>
      </c>
      <c r="E21" s="106"/>
      <c r="F21" s="28">
        <f>7500/E20</f>
        <v>0.7003585835948006</v>
      </c>
      <c r="G21" s="77" t="s">
        <v>87</v>
      </c>
    </row>
    <row r="22" spans="1:7" ht="49.5" customHeight="1">
      <c r="A22" s="91">
        <v>9</v>
      </c>
      <c r="B22" s="87" t="s">
        <v>27</v>
      </c>
      <c r="C22" s="16">
        <v>11450</v>
      </c>
      <c r="D22" s="40" t="s">
        <v>142</v>
      </c>
      <c r="E22" s="87">
        <v>11416.8</v>
      </c>
      <c r="F22" s="35">
        <f>C22/E22</f>
        <v>1.002907995235092</v>
      </c>
      <c r="G22" s="108" t="s">
        <v>130</v>
      </c>
    </row>
    <row r="23" spans="1:7" ht="120">
      <c r="A23" s="92"/>
      <c r="B23" s="88"/>
      <c r="C23" s="46" t="s">
        <v>114</v>
      </c>
      <c r="D23" s="17" t="s">
        <v>141</v>
      </c>
      <c r="E23" s="88"/>
      <c r="F23" s="35">
        <f>7500/E22</f>
        <v>0.6569266344334665</v>
      </c>
      <c r="G23" s="109"/>
    </row>
    <row r="24" spans="1:7" ht="96" customHeight="1">
      <c r="A24" s="18">
        <v>10</v>
      </c>
      <c r="B24" s="5" t="s">
        <v>28</v>
      </c>
      <c r="C24" s="16">
        <v>12420</v>
      </c>
      <c r="D24" s="40" t="s">
        <v>143</v>
      </c>
      <c r="E24" s="46">
        <v>20363.3</v>
      </c>
      <c r="F24" s="35">
        <f>C24/E24</f>
        <v>0.6099207888701733</v>
      </c>
      <c r="G24" s="74" t="s">
        <v>176</v>
      </c>
    </row>
    <row r="25" spans="1:7" ht="247.5" customHeight="1">
      <c r="A25" s="18">
        <v>11</v>
      </c>
      <c r="B25" s="5" t="s">
        <v>23</v>
      </c>
      <c r="C25" s="19" t="s">
        <v>145</v>
      </c>
      <c r="D25" s="17" t="s">
        <v>144</v>
      </c>
      <c r="E25" s="30">
        <v>11390.2</v>
      </c>
      <c r="F25" s="48">
        <v>1.405</v>
      </c>
      <c r="G25" s="67" t="s">
        <v>131</v>
      </c>
    </row>
    <row r="26" spans="1:7" ht="15">
      <c r="A26" s="11"/>
      <c r="B26" s="12" t="s">
        <v>89</v>
      </c>
      <c r="C26" s="13"/>
      <c r="D26" s="14"/>
      <c r="E26" s="14"/>
      <c r="F26" s="14"/>
      <c r="G26" s="15"/>
    </row>
    <row r="27" spans="1:7" ht="105">
      <c r="A27" s="20">
        <v>12</v>
      </c>
      <c r="B27" s="5" t="s">
        <v>73</v>
      </c>
      <c r="C27" s="21">
        <v>16824</v>
      </c>
      <c r="D27" s="17" t="s">
        <v>102</v>
      </c>
      <c r="E27" s="30">
        <v>16928</v>
      </c>
      <c r="F27" s="28">
        <f>C27/E27</f>
        <v>0.9938563327032136</v>
      </c>
      <c r="G27" s="73" t="s">
        <v>146</v>
      </c>
    </row>
    <row r="28" spans="1:7" ht="155.25" customHeight="1">
      <c r="A28" s="20">
        <v>13</v>
      </c>
      <c r="B28" s="5" t="s">
        <v>74</v>
      </c>
      <c r="C28" s="43" t="s">
        <v>147</v>
      </c>
      <c r="D28" s="17" t="s">
        <v>102</v>
      </c>
      <c r="E28" s="46">
        <v>19995.8</v>
      </c>
      <c r="F28" s="48">
        <v>0.846</v>
      </c>
      <c r="G28" s="73" t="s">
        <v>148</v>
      </c>
    </row>
    <row r="29" spans="1:7" ht="15">
      <c r="A29" s="20">
        <v>14</v>
      </c>
      <c r="B29" s="5" t="s">
        <v>75</v>
      </c>
      <c r="C29" s="127" t="s">
        <v>114</v>
      </c>
      <c r="D29" s="128"/>
      <c r="E29" s="30">
        <v>13302</v>
      </c>
      <c r="F29" s="35">
        <f>7500/E29</f>
        <v>0.5638249887235002</v>
      </c>
      <c r="G29" s="6" t="s">
        <v>87</v>
      </c>
    </row>
    <row r="30" spans="1:7" ht="154.5" customHeight="1">
      <c r="A30" s="20">
        <v>15</v>
      </c>
      <c r="B30" s="5" t="s">
        <v>76</v>
      </c>
      <c r="C30" s="43" t="s">
        <v>149</v>
      </c>
      <c r="D30" s="17" t="s">
        <v>102</v>
      </c>
      <c r="E30" s="46">
        <v>13894</v>
      </c>
      <c r="F30" s="48">
        <v>0.822</v>
      </c>
      <c r="G30" s="73" t="s">
        <v>177</v>
      </c>
    </row>
    <row r="31" spans="1:7" ht="15">
      <c r="A31" s="20">
        <v>16</v>
      </c>
      <c r="B31" s="5" t="s">
        <v>77</v>
      </c>
      <c r="C31" s="127" t="s">
        <v>114</v>
      </c>
      <c r="D31" s="128"/>
      <c r="E31" s="46">
        <v>12250.3</v>
      </c>
      <c r="F31" s="35">
        <f>7500/E31</f>
        <v>0.6122299045737656</v>
      </c>
      <c r="G31" s="6" t="s">
        <v>87</v>
      </c>
    </row>
    <row r="32" spans="1:7" ht="135">
      <c r="A32" s="20">
        <v>17</v>
      </c>
      <c r="B32" s="5" t="s">
        <v>78</v>
      </c>
      <c r="C32" s="43" t="s">
        <v>150</v>
      </c>
      <c r="D32" s="17" t="s">
        <v>102</v>
      </c>
      <c r="E32" s="46">
        <v>18906.8</v>
      </c>
      <c r="F32" s="48">
        <v>0.992</v>
      </c>
      <c r="G32" s="73" t="s">
        <v>178</v>
      </c>
    </row>
    <row r="33" spans="1:7" ht="150">
      <c r="A33" s="20">
        <v>18</v>
      </c>
      <c r="B33" s="5" t="s">
        <v>79</v>
      </c>
      <c r="C33" s="43" t="s">
        <v>151</v>
      </c>
      <c r="D33" s="17" t="s">
        <v>102</v>
      </c>
      <c r="E33" s="30">
        <v>14654.6</v>
      </c>
      <c r="F33" s="48">
        <v>1.034</v>
      </c>
      <c r="G33" s="73" t="s">
        <v>179</v>
      </c>
    </row>
    <row r="34" spans="1:7" ht="120">
      <c r="A34" s="20">
        <v>19</v>
      </c>
      <c r="B34" s="5" t="s">
        <v>80</v>
      </c>
      <c r="C34" s="22">
        <v>12000</v>
      </c>
      <c r="D34" s="5" t="s">
        <v>102</v>
      </c>
      <c r="E34" s="46">
        <v>13335.7</v>
      </c>
      <c r="F34" s="28">
        <f>C34/E34</f>
        <v>0.8998402783505928</v>
      </c>
      <c r="G34" s="73" t="s">
        <v>180</v>
      </c>
    </row>
    <row r="35" spans="1:7" ht="151.5" customHeight="1">
      <c r="A35" s="20">
        <v>20</v>
      </c>
      <c r="B35" s="5" t="s">
        <v>81</v>
      </c>
      <c r="C35" s="127" t="s">
        <v>114</v>
      </c>
      <c r="D35" s="128"/>
      <c r="E35" s="46">
        <v>18555.8</v>
      </c>
      <c r="F35" s="35">
        <f>7500/E35</f>
        <v>0.40418629215663027</v>
      </c>
      <c r="G35" s="6" t="s">
        <v>87</v>
      </c>
    </row>
    <row r="36" spans="1:7" ht="15">
      <c r="A36" s="11"/>
      <c r="B36" s="12" t="s">
        <v>90</v>
      </c>
      <c r="C36" s="13"/>
      <c r="D36" s="14"/>
      <c r="E36" s="14"/>
      <c r="F36" s="14"/>
      <c r="G36" s="15"/>
    </row>
    <row r="37" spans="1:7" ht="80.25" customHeight="1">
      <c r="A37" s="98">
        <v>21</v>
      </c>
      <c r="B37" s="106" t="s">
        <v>62</v>
      </c>
      <c r="C37" s="19" t="s">
        <v>152</v>
      </c>
      <c r="D37" s="17" t="s">
        <v>153</v>
      </c>
      <c r="E37" s="106">
        <v>9927.3</v>
      </c>
      <c r="F37" s="28" t="s">
        <v>115</v>
      </c>
      <c r="G37" s="75" t="s">
        <v>154</v>
      </c>
    </row>
    <row r="38" spans="1:7" ht="50.25" customHeight="1">
      <c r="A38" s="98"/>
      <c r="B38" s="106"/>
      <c r="C38" s="16" t="s">
        <v>114</v>
      </c>
      <c r="D38" s="17" t="s">
        <v>116</v>
      </c>
      <c r="E38" s="106"/>
      <c r="F38" s="49">
        <f>7500/E37</f>
        <v>0.7554924299658518</v>
      </c>
      <c r="G38" s="40" t="s">
        <v>87</v>
      </c>
    </row>
    <row r="39" spans="1:7" ht="15">
      <c r="A39" s="20">
        <v>22</v>
      </c>
      <c r="B39" s="5" t="s">
        <v>101</v>
      </c>
      <c r="C39" s="127" t="s">
        <v>114</v>
      </c>
      <c r="D39" s="128"/>
      <c r="E39" s="46">
        <v>10067.7</v>
      </c>
      <c r="F39" s="35">
        <f>7500/E39</f>
        <v>0.7449566435233469</v>
      </c>
      <c r="G39" s="6" t="s">
        <v>87</v>
      </c>
    </row>
    <row r="40" spans="1:7" ht="63" customHeight="1">
      <c r="A40" s="89">
        <v>23</v>
      </c>
      <c r="B40" s="87" t="s">
        <v>63</v>
      </c>
      <c r="C40" s="16">
        <v>7750</v>
      </c>
      <c r="D40" s="17" t="s">
        <v>95</v>
      </c>
      <c r="E40" s="87">
        <v>10416.3</v>
      </c>
      <c r="F40" s="35">
        <f>C40/E40</f>
        <v>0.7440261897218783</v>
      </c>
      <c r="G40" s="40" t="s">
        <v>117</v>
      </c>
    </row>
    <row r="41" spans="1:7" ht="22.5" customHeight="1">
      <c r="A41" s="90"/>
      <c r="B41" s="88"/>
      <c r="C41" s="16" t="s">
        <v>114</v>
      </c>
      <c r="D41" s="17" t="s">
        <v>94</v>
      </c>
      <c r="E41" s="88"/>
      <c r="F41" s="35">
        <f>7500/E40</f>
        <v>0.7200253448921402</v>
      </c>
      <c r="G41" s="40" t="s">
        <v>87</v>
      </c>
    </row>
    <row r="42" spans="1:7" ht="46.5" customHeight="1">
      <c r="A42" s="20">
        <v>24</v>
      </c>
      <c r="B42" s="5" t="s">
        <v>64</v>
      </c>
      <c r="C42" s="127" t="s">
        <v>114</v>
      </c>
      <c r="D42" s="128"/>
      <c r="E42" s="30">
        <v>9721</v>
      </c>
      <c r="F42" s="35">
        <f>7500/E42</f>
        <v>0.7715255632136612</v>
      </c>
      <c r="G42" s="6" t="s">
        <v>87</v>
      </c>
    </row>
    <row r="43" spans="1:7" ht="48.75" customHeight="1">
      <c r="A43" s="98">
        <v>25</v>
      </c>
      <c r="B43" s="106" t="s">
        <v>65</v>
      </c>
      <c r="C43" s="16">
        <v>9400</v>
      </c>
      <c r="D43" s="17" t="s">
        <v>95</v>
      </c>
      <c r="E43" s="106">
        <v>9554.3</v>
      </c>
      <c r="F43" s="28">
        <f>C43/E43</f>
        <v>0.9838502035732603</v>
      </c>
      <c r="G43" s="40" t="s">
        <v>118</v>
      </c>
    </row>
    <row r="44" spans="1:7" ht="29.25" customHeight="1">
      <c r="A44" s="98"/>
      <c r="B44" s="106"/>
      <c r="C44" s="16" t="s">
        <v>114</v>
      </c>
      <c r="D44" s="17" t="s">
        <v>94</v>
      </c>
      <c r="E44" s="106"/>
      <c r="F44" s="49">
        <f>7500/E43</f>
        <v>0.7849868645531332</v>
      </c>
      <c r="G44" s="40" t="s">
        <v>87</v>
      </c>
    </row>
    <row r="45" spans="1:7" ht="214.5" customHeight="1">
      <c r="A45" s="118">
        <v>26</v>
      </c>
      <c r="B45" s="107" t="s">
        <v>66</v>
      </c>
      <c r="C45" s="71" t="s">
        <v>155</v>
      </c>
      <c r="D45" s="54" t="s">
        <v>95</v>
      </c>
      <c r="E45" s="107">
        <v>11068.9</v>
      </c>
      <c r="F45" s="58">
        <f>8647/E45</f>
        <v>0.7811977703294817</v>
      </c>
      <c r="G45" s="77" t="s">
        <v>181</v>
      </c>
    </row>
    <row r="46" spans="1:7" ht="103.5" customHeight="1">
      <c r="A46" s="118"/>
      <c r="B46" s="107"/>
      <c r="C46" s="71" t="s">
        <v>157</v>
      </c>
      <c r="D46" s="54" t="s">
        <v>158</v>
      </c>
      <c r="E46" s="107"/>
      <c r="F46" s="58">
        <f>7500/E45</f>
        <v>0.6775741040211765</v>
      </c>
      <c r="G46" s="77" t="s">
        <v>87</v>
      </c>
    </row>
    <row r="47" spans="1:7" ht="119.25" customHeight="1">
      <c r="A47" s="118"/>
      <c r="B47" s="107"/>
      <c r="C47" s="71" t="s">
        <v>156</v>
      </c>
      <c r="D47" s="54" t="s">
        <v>159</v>
      </c>
      <c r="E47" s="107"/>
      <c r="F47" s="72"/>
      <c r="G47" s="77" t="s">
        <v>160</v>
      </c>
    </row>
    <row r="48" spans="1:7" ht="150">
      <c r="A48" s="20">
        <v>27</v>
      </c>
      <c r="B48" s="5" t="s">
        <v>67</v>
      </c>
      <c r="C48" s="19" t="s">
        <v>161</v>
      </c>
      <c r="D48" s="17" t="s">
        <v>102</v>
      </c>
      <c r="E48" s="46">
        <v>11633.3</v>
      </c>
      <c r="F48" s="28">
        <f>10592/E48</f>
        <v>0.9104897148702432</v>
      </c>
      <c r="G48" s="63" t="s">
        <v>119</v>
      </c>
    </row>
    <row r="49" spans="1:7" ht="153.75" customHeight="1">
      <c r="A49" s="98">
        <v>28</v>
      </c>
      <c r="B49" s="106" t="s">
        <v>68</v>
      </c>
      <c r="C49" s="19" t="s">
        <v>162</v>
      </c>
      <c r="D49" s="17" t="s">
        <v>95</v>
      </c>
      <c r="E49" s="106">
        <v>10706.3</v>
      </c>
      <c r="F49" s="48">
        <v>0.908</v>
      </c>
      <c r="G49" s="40" t="s">
        <v>120</v>
      </c>
    </row>
    <row r="50" spans="1:7" ht="21.75" customHeight="1">
      <c r="A50" s="98"/>
      <c r="B50" s="106"/>
      <c r="C50" s="19" t="s">
        <v>114</v>
      </c>
      <c r="D50" s="17" t="s">
        <v>113</v>
      </c>
      <c r="E50" s="106"/>
      <c r="F50" s="48">
        <f>7500/E49</f>
        <v>0.7005221224886282</v>
      </c>
      <c r="G50" s="40" t="s">
        <v>87</v>
      </c>
    </row>
    <row r="51" spans="1:7" ht="138" customHeight="1">
      <c r="A51" s="98"/>
      <c r="B51" s="106"/>
      <c r="C51" s="19" t="s">
        <v>163</v>
      </c>
      <c r="D51" s="17" t="s">
        <v>94</v>
      </c>
      <c r="E51" s="106"/>
      <c r="F51" s="48">
        <v>0.771</v>
      </c>
      <c r="G51" s="40" t="s">
        <v>120</v>
      </c>
    </row>
    <row r="52" spans="1:7" ht="173.25" customHeight="1">
      <c r="A52" s="98">
        <v>29</v>
      </c>
      <c r="B52" s="106" t="s">
        <v>69</v>
      </c>
      <c r="C52" s="55">
        <v>13617</v>
      </c>
      <c r="D52" s="17" t="s">
        <v>96</v>
      </c>
      <c r="E52" s="106">
        <v>9345.5</v>
      </c>
      <c r="F52" s="28">
        <f>C52/E52</f>
        <v>1.4570648975442726</v>
      </c>
      <c r="G52" s="40" t="s">
        <v>182</v>
      </c>
    </row>
    <row r="53" spans="1:7" ht="15">
      <c r="A53" s="98"/>
      <c r="B53" s="106"/>
      <c r="C53" s="16" t="s">
        <v>114</v>
      </c>
      <c r="D53" s="17" t="s">
        <v>94</v>
      </c>
      <c r="E53" s="106"/>
      <c r="F53" s="49">
        <f>7500/E52</f>
        <v>0.8025252795463057</v>
      </c>
      <c r="G53" s="40" t="s">
        <v>87</v>
      </c>
    </row>
    <row r="54" spans="1:7" ht="48.75" customHeight="1">
      <c r="A54" s="98">
        <v>30</v>
      </c>
      <c r="B54" s="106" t="s">
        <v>70</v>
      </c>
      <c r="C54" s="19" t="s">
        <v>136</v>
      </c>
      <c r="D54" s="17" t="s">
        <v>95</v>
      </c>
      <c r="E54" s="106">
        <v>11125</v>
      </c>
      <c r="F54" s="48">
        <v>0.899</v>
      </c>
      <c r="G54" s="99" t="s">
        <v>121</v>
      </c>
    </row>
    <row r="55" spans="1:7" ht="17.25" customHeight="1">
      <c r="A55" s="98"/>
      <c r="B55" s="106"/>
      <c r="C55" s="19">
        <v>9030</v>
      </c>
      <c r="D55" s="17" t="s">
        <v>94</v>
      </c>
      <c r="E55" s="106"/>
      <c r="F55" s="48">
        <f>C55/E54</f>
        <v>0.8116853932584269</v>
      </c>
      <c r="G55" s="100"/>
    </row>
    <row r="56" spans="1:7" ht="24.75" customHeight="1">
      <c r="A56" s="98"/>
      <c r="B56" s="106"/>
      <c r="C56" s="16" t="s">
        <v>114</v>
      </c>
      <c r="D56" s="17" t="s">
        <v>113</v>
      </c>
      <c r="E56" s="106"/>
      <c r="F56" s="28">
        <f>7500/E54</f>
        <v>0.6741573033707865</v>
      </c>
      <c r="G56" s="40" t="s">
        <v>87</v>
      </c>
    </row>
    <row r="57" spans="1:7" ht="50.25" customHeight="1">
      <c r="A57" s="98">
        <v>31</v>
      </c>
      <c r="B57" s="106" t="s">
        <v>71</v>
      </c>
      <c r="C57" s="19" t="s">
        <v>132</v>
      </c>
      <c r="D57" s="17" t="s">
        <v>95</v>
      </c>
      <c r="E57" s="106">
        <v>9215.7</v>
      </c>
      <c r="F57" s="28">
        <f>8625/E57</f>
        <v>0.9359028614212701</v>
      </c>
      <c r="G57" s="40" t="s">
        <v>92</v>
      </c>
    </row>
    <row r="58" spans="1:7" ht="21.75" customHeight="1">
      <c r="A58" s="98"/>
      <c r="B58" s="106"/>
      <c r="C58" s="16" t="s">
        <v>114</v>
      </c>
      <c r="D58" s="17" t="s">
        <v>94</v>
      </c>
      <c r="E58" s="106"/>
      <c r="F58" s="49">
        <f>7500/E57</f>
        <v>0.8138285751489306</v>
      </c>
      <c r="G58" s="40" t="s">
        <v>87</v>
      </c>
    </row>
    <row r="59" spans="1:7" ht="15">
      <c r="A59" s="106">
        <v>32</v>
      </c>
      <c r="B59" s="106" t="s">
        <v>72</v>
      </c>
      <c r="C59" s="104" t="s">
        <v>164</v>
      </c>
      <c r="D59" s="99" t="s">
        <v>102</v>
      </c>
      <c r="E59" s="106">
        <v>11418.7</v>
      </c>
      <c r="F59" s="131">
        <v>0.854</v>
      </c>
      <c r="G59" s="108" t="s">
        <v>111</v>
      </c>
    </row>
    <row r="60" spans="1:7" ht="196.5" customHeight="1">
      <c r="A60" s="106"/>
      <c r="B60" s="106"/>
      <c r="C60" s="105"/>
      <c r="D60" s="100"/>
      <c r="E60" s="106"/>
      <c r="F60" s="132"/>
      <c r="G60" s="126"/>
    </row>
    <row r="61" spans="1:7" ht="15">
      <c r="A61" s="11"/>
      <c r="B61" s="12" t="s">
        <v>93</v>
      </c>
      <c r="C61" s="13"/>
      <c r="D61" s="14"/>
      <c r="E61" s="14"/>
      <c r="F61" s="14"/>
      <c r="G61" s="15"/>
    </row>
    <row r="62" spans="1:7" ht="95.25" customHeight="1">
      <c r="A62" s="98">
        <v>33</v>
      </c>
      <c r="B62" s="106" t="s">
        <v>43</v>
      </c>
      <c r="C62" s="16">
        <v>8900</v>
      </c>
      <c r="D62" s="17" t="s">
        <v>95</v>
      </c>
      <c r="E62" s="106">
        <v>9183.3</v>
      </c>
      <c r="F62" s="28">
        <f>C62/E62</f>
        <v>0.9691505232323893</v>
      </c>
      <c r="G62" s="40" t="s">
        <v>183</v>
      </c>
    </row>
    <row r="63" spans="1:7" ht="22.5" customHeight="1">
      <c r="A63" s="98"/>
      <c r="B63" s="106"/>
      <c r="C63" s="16" t="s">
        <v>114</v>
      </c>
      <c r="D63" s="23" t="s">
        <v>94</v>
      </c>
      <c r="E63" s="106"/>
      <c r="F63" s="50">
        <f>7500/E62</f>
        <v>0.8166998791284179</v>
      </c>
      <c r="G63" s="39" t="s">
        <v>87</v>
      </c>
    </row>
    <row r="64" spans="1:7" ht="97.5" customHeight="1">
      <c r="A64" s="98">
        <v>34</v>
      </c>
      <c r="B64" s="106" t="s">
        <v>44</v>
      </c>
      <c r="C64" s="16">
        <v>9251</v>
      </c>
      <c r="D64" s="17" t="s">
        <v>95</v>
      </c>
      <c r="E64" s="106">
        <v>9446.5</v>
      </c>
      <c r="F64" s="28">
        <f>C64/E64</f>
        <v>0.979304504313767</v>
      </c>
      <c r="G64" s="40" t="s">
        <v>165</v>
      </c>
    </row>
    <row r="65" spans="1:7" ht="20.25" customHeight="1">
      <c r="A65" s="98"/>
      <c r="B65" s="106"/>
      <c r="C65" s="16" t="s">
        <v>114</v>
      </c>
      <c r="D65" s="17" t="s">
        <v>94</v>
      </c>
      <c r="E65" s="106"/>
      <c r="F65" s="49">
        <f>7500/E64</f>
        <v>0.793944847297941</v>
      </c>
      <c r="G65" s="40" t="s">
        <v>87</v>
      </c>
    </row>
    <row r="66" spans="1:7" ht="15">
      <c r="A66" s="18">
        <v>35</v>
      </c>
      <c r="B66" s="5" t="s">
        <v>45</v>
      </c>
      <c r="C66" s="121" t="s">
        <v>114</v>
      </c>
      <c r="D66" s="121"/>
      <c r="E66" s="46">
        <v>8459.3</v>
      </c>
      <c r="F66" s="35">
        <f>7500/E66</f>
        <v>0.8865981818826618</v>
      </c>
      <c r="G66" s="6" t="s">
        <v>87</v>
      </c>
    </row>
    <row r="67" spans="1:7" ht="90" customHeight="1">
      <c r="A67" s="91">
        <v>36</v>
      </c>
      <c r="B67" s="87" t="s">
        <v>46</v>
      </c>
      <c r="C67" s="33">
        <v>8252</v>
      </c>
      <c r="D67" s="17" t="s">
        <v>95</v>
      </c>
      <c r="E67" s="87">
        <v>8620.3</v>
      </c>
      <c r="F67" s="28">
        <f>C67/E67</f>
        <v>0.9572752688421517</v>
      </c>
      <c r="G67" s="40" t="s">
        <v>184</v>
      </c>
    </row>
    <row r="68" spans="1:7" ht="18" customHeight="1">
      <c r="A68" s="92"/>
      <c r="B68" s="88"/>
      <c r="C68" s="39" t="s">
        <v>114</v>
      </c>
      <c r="D68" s="17" t="s">
        <v>94</v>
      </c>
      <c r="E68" s="88"/>
      <c r="F68" s="35">
        <f>7500/E67</f>
        <v>0.8700393257775252</v>
      </c>
      <c r="G68" s="40" t="s">
        <v>87</v>
      </c>
    </row>
    <row r="69" spans="1:7" ht="35.25" customHeight="1">
      <c r="A69" s="18">
        <v>37</v>
      </c>
      <c r="B69" s="5" t="s">
        <v>47</v>
      </c>
      <c r="C69" s="16">
        <v>8625</v>
      </c>
      <c r="D69" s="17" t="s">
        <v>102</v>
      </c>
      <c r="E69" s="30">
        <v>9021.3</v>
      </c>
      <c r="F69" s="35">
        <f>C69/E69</f>
        <v>0.9560706328356224</v>
      </c>
      <c r="G69" s="38" t="s">
        <v>107</v>
      </c>
    </row>
    <row r="70" spans="1:7" ht="15.75" customHeight="1">
      <c r="A70" s="18">
        <v>38</v>
      </c>
      <c r="B70" s="5" t="s">
        <v>48</v>
      </c>
      <c r="C70" s="136" t="s">
        <v>114</v>
      </c>
      <c r="D70" s="137"/>
      <c r="E70" s="30">
        <v>8788.3</v>
      </c>
      <c r="F70" s="35">
        <f>7500/E70</f>
        <v>0.853407371163934</v>
      </c>
      <c r="G70" s="63" t="s">
        <v>87</v>
      </c>
    </row>
    <row r="71" spans="1:7" ht="45">
      <c r="A71" s="18">
        <v>39</v>
      </c>
      <c r="B71" s="5" t="s">
        <v>49</v>
      </c>
      <c r="C71" s="16">
        <v>10251</v>
      </c>
      <c r="D71" s="17" t="s">
        <v>102</v>
      </c>
      <c r="E71" s="30">
        <v>10251</v>
      </c>
      <c r="F71" s="28">
        <f>C71/E71</f>
        <v>1</v>
      </c>
      <c r="G71" s="73" t="s">
        <v>185</v>
      </c>
    </row>
    <row r="72" spans="1:7" ht="15">
      <c r="A72" s="18">
        <v>40</v>
      </c>
      <c r="B72" s="5" t="s">
        <v>50</v>
      </c>
      <c r="C72" s="127" t="s">
        <v>114</v>
      </c>
      <c r="D72" s="128"/>
      <c r="E72" s="30">
        <v>9943</v>
      </c>
      <c r="F72" s="35">
        <f>7500/E72</f>
        <v>0.7542995071909886</v>
      </c>
      <c r="G72" s="6" t="s">
        <v>87</v>
      </c>
    </row>
    <row r="73" spans="1:7" ht="171.75" customHeight="1">
      <c r="A73" s="98">
        <v>41</v>
      </c>
      <c r="B73" s="106" t="s">
        <v>51</v>
      </c>
      <c r="C73" s="19" t="s">
        <v>135</v>
      </c>
      <c r="D73" s="17" t="s">
        <v>95</v>
      </c>
      <c r="E73" s="106">
        <v>9398</v>
      </c>
      <c r="F73" s="48">
        <v>1.011</v>
      </c>
      <c r="G73" s="40" t="s">
        <v>166</v>
      </c>
    </row>
    <row r="74" spans="1:7" ht="19.5" customHeight="1">
      <c r="A74" s="98"/>
      <c r="B74" s="106"/>
      <c r="C74" s="19" t="s">
        <v>114</v>
      </c>
      <c r="D74" s="17" t="s">
        <v>94</v>
      </c>
      <c r="E74" s="106"/>
      <c r="F74" s="49">
        <f>7500/E73</f>
        <v>0.7980421366248138</v>
      </c>
      <c r="G74" s="40" t="s">
        <v>87</v>
      </c>
    </row>
    <row r="75" spans="1:7" ht="15">
      <c r="A75" s="18">
        <v>42</v>
      </c>
      <c r="B75" s="5" t="s">
        <v>52</v>
      </c>
      <c r="C75" s="121" t="s">
        <v>114</v>
      </c>
      <c r="D75" s="121"/>
      <c r="E75" s="30">
        <v>8876</v>
      </c>
      <c r="F75" s="35">
        <f>7500/E75</f>
        <v>0.8449752140603876</v>
      </c>
      <c r="G75" s="6" t="s">
        <v>87</v>
      </c>
    </row>
    <row r="76" spans="1:7" ht="15">
      <c r="A76" s="18">
        <v>43</v>
      </c>
      <c r="B76" s="5" t="s">
        <v>53</v>
      </c>
      <c r="C76" s="121" t="s">
        <v>114</v>
      </c>
      <c r="D76" s="121"/>
      <c r="E76" s="30">
        <v>9079.7</v>
      </c>
      <c r="F76" s="35">
        <f>7500/E76</f>
        <v>0.8260184807868101</v>
      </c>
      <c r="G76" s="6" t="s">
        <v>87</v>
      </c>
    </row>
    <row r="77" spans="1:7" ht="15">
      <c r="A77" s="18">
        <v>44</v>
      </c>
      <c r="B77" s="5" t="s">
        <v>54</v>
      </c>
      <c r="C77" s="121" t="s">
        <v>114</v>
      </c>
      <c r="D77" s="121"/>
      <c r="E77" s="30">
        <v>10664.5</v>
      </c>
      <c r="F77" s="35">
        <f>7500/E77</f>
        <v>0.7032678512822917</v>
      </c>
      <c r="G77" s="6" t="s">
        <v>87</v>
      </c>
    </row>
    <row r="78" spans="1:7" ht="32.25" customHeight="1">
      <c r="A78" s="98">
        <v>45</v>
      </c>
      <c r="B78" s="129" t="s">
        <v>55</v>
      </c>
      <c r="C78" s="16">
        <v>7900</v>
      </c>
      <c r="D78" s="17" t="s">
        <v>95</v>
      </c>
      <c r="E78" s="106">
        <v>8949</v>
      </c>
      <c r="F78" s="28">
        <f>C78/E78</f>
        <v>0.8827801989049056</v>
      </c>
      <c r="G78" s="40" t="s">
        <v>186</v>
      </c>
    </row>
    <row r="79" spans="1:7" ht="15">
      <c r="A79" s="98"/>
      <c r="B79" s="130"/>
      <c r="C79" s="16" t="s">
        <v>114</v>
      </c>
      <c r="D79" s="17" t="s">
        <v>94</v>
      </c>
      <c r="E79" s="106"/>
      <c r="F79" s="49">
        <f>7500/E78</f>
        <v>0.8380824673147838</v>
      </c>
      <c r="G79" s="40" t="s">
        <v>87</v>
      </c>
    </row>
    <row r="80" spans="1:7" ht="93.75" customHeight="1">
      <c r="A80" s="98">
        <v>46</v>
      </c>
      <c r="B80" s="133" t="s">
        <v>56</v>
      </c>
      <c r="C80" s="16">
        <v>10000</v>
      </c>
      <c r="D80" s="17" t="s">
        <v>95</v>
      </c>
      <c r="E80" s="106">
        <v>9617.3</v>
      </c>
      <c r="F80" s="28">
        <f>C80/E80</f>
        <v>1.0397928732596469</v>
      </c>
      <c r="G80" s="40" t="s">
        <v>187</v>
      </c>
    </row>
    <row r="81" spans="1:7" ht="15">
      <c r="A81" s="98"/>
      <c r="B81" s="133"/>
      <c r="C81" s="16" t="s">
        <v>114</v>
      </c>
      <c r="D81" s="17" t="s">
        <v>94</v>
      </c>
      <c r="E81" s="106"/>
      <c r="F81" s="49">
        <f>7500/E80</f>
        <v>0.7798446549447351</v>
      </c>
      <c r="G81" s="40" t="s">
        <v>87</v>
      </c>
    </row>
    <row r="82" spans="1:7" ht="15">
      <c r="A82" s="11"/>
      <c r="B82" s="12" t="s">
        <v>97</v>
      </c>
      <c r="C82" s="13"/>
      <c r="D82" s="14"/>
      <c r="E82" s="14"/>
      <c r="F82" s="14"/>
      <c r="G82" s="15"/>
    </row>
    <row r="83" spans="1:7" ht="15">
      <c r="A83" s="18">
        <v>47</v>
      </c>
      <c r="B83" s="5" t="s">
        <v>30</v>
      </c>
      <c r="C83" s="121" t="s">
        <v>114</v>
      </c>
      <c r="D83" s="121"/>
      <c r="E83" s="29">
        <v>9209.3</v>
      </c>
      <c r="F83" s="28">
        <f>7500/E83</f>
        <v>0.8143941450490266</v>
      </c>
      <c r="G83" s="6" t="s">
        <v>87</v>
      </c>
    </row>
    <row r="84" spans="1:7" ht="15">
      <c r="A84" s="18">
        <v>48</v>
      </c>
      <c r="B84" s="5" t="s">
        <v>31</v>
      </c>
      <c r="C84" s="121" t="s">
        <v>114</v>
      </c>
      <c r="D84" s="121"/>
      <c r="E84" s="29">
        <v>8828.3</v>
      </c>
      <c r="F84" s="51">
        <f>7500/E84</f>
        <v>0.849540681671443</v>
      </c>
      <c r="G84" s="6" t="s">
        <v>87</v>
      </c>
    </row>
    <row r="85" spans="1:7" ht="75" customHeight="1">
      <c r="A85" s="110">
        <v>49</v>
      </c>
      <c r="B85" s="87" t="s">
        <v>83</v>
      </c>
      <c r="C85" s="16">
        <v>7650</v>
      </c>
      <c r="D85" s="17" t="s">
        <v>95</v>
      </c>
      <c r="E85" s="148">
        <v>10405.3</v>
      </c>
      <c r="F85" s="28">
        <f>C85/E85</f>
        <v>0.7352022526981443</v>
      </c>
      <c r="G85" s="40" t="s">
        <v>170</v>
      </c>
    </row>
    <row r="86" spans="1:7" ht="15">
      <c r="A86" s="111"/>
      <c r="B86" s="88"/>
      <c r="C86" s="16" t="s">
        <v>114</v>
      </c>
      <c r="D86" s="17" t="s">
        <v>94</v>
      </c>
      <c r="E86" s="149"/>
      <c r="F86" s="28">
        <f>7500/E85</f>
        <v>0.7207865222530826</v>
      </c>
      <c r="G86" s="40" t="s">
        <v>87</v>
      </c>
    </row>
    <row r="87" spans="1:7" ht="75" customHeight="1">
      <c r="A87" s="98">
        <v>50</v>
      </c>
      <c r="B87" s="133" t="s">
        <v>32</v>
      </c>
      <c r="C87" s="16">
        <v>10764</v>
      </c>
      <c r="D87" s="5" t="s">
        <v>95</v>
      </c>
      <c r="E87" s="106">
        <v>10568</v>
      </c>
      <c r="F87" s="28">
        <f>C87/E87</f>
        <v>1.018546555639667</v>
      </c>
      <c r="G87" s="77" t="s">
        <v>188</v>
      </c>
    </row>
    <row r="88" spans="1:7" ht="21.75" customHeight="1">
      <c r="A88" s="98"/>
      <c r="B88" s="133"/>
      <c r="C88" s="16" t="s">
        <v>114</v>
      </c>
      <c r="D88" s="17" t="s">
        <v>94</v>
      </c>
      <c r="E88" s="106"/>
      <c r="F88" s="49">
        <f>7500/E87</f>
        <v>0.7096896290688872</v>
      </c>
      <c r="G88" s="77" t="s">
        <v>87</v>
      </c>
    </row>
    <row r="89" spans="1:7" ht="15">
      <c r="A89" s="18">
        <v>51</v>
      </c>
      <c r="B89" s="5" t="s">
        <v>33</v>
      </c>
      <c r="C89" s="136" t="s">
        <v>114</v>
      </c>
      <c r="D89" s="137"/>
      <c r="E89" s="30">
        <v>9321.7</v>
      </c>
      <c r="F89" s="35">
        <f>7500/E89</f>
        <v>0.8045742729330486</v>
      </c>
      <c r="G89" s="24" t="s">
        <v>87</v>
      </c>
    </row>
    <row r="90" spans="1:7" ht="113.25" customHeight="1">
      <c r="A90" s="118">
        <v>52</v>
      </c>
      <c r="B90" s="119" t="s">
        <v>34</v>
      </c>
      <c r="C90" s="65">
        <v>11336.4</v>
      </c>
      <c r="D90" s="54" t="s">
        <v>134</v>
      </c>
      <c r="E90" s="122">
        <v>9730</v>
      </c>
      <c r="F90" s="58">
        <f>C90/E90</f>
        <v>1.1650976361767729</v>
      </c>
      <c r="G90" s="77" t="s">
        <v>167</v>
      </c>
    </row>
    <row r="91" spans="1:7" ht="15">
      <c r="A91" s="118"/>
      <c r="B91" s="119"/>
      <c r="C91" s="55" t="s">
        <v>114</v>
      </c>
      <c r="D91" s="54" t="s">
        <v>94</v>
      </c>
      <c r="E91" s="123"/>
      <c r="F91" s="66">
        <f>7500/E90</f>
        <v>0.7708119218910586</v>
      </c>
      <c r="G91" s="77" t="s">
        <v>87</v>
      </c>
    </row>
    <row r="92" spans="1:7" ht="76.5" customHeight="1">
      <c r="A92" s="118">
        <v>53</v>
      </c>
      <c r="B92" s="119" t="s">
        <v>35</v>
      </c>
      <c r="C92" s="65">
        <v>12026.4</v>
      </c>
      <c r="D92" s="54" t="s">
        <v>134</v>
      </c>
      <c r="E92" s="107">
        <v>10219.7</v>
      </c>
      <c r="F92" s="58">
        <f>C92/E92</f>
        <v>1.1767860113310566</v>
      </c>
      <c r="G92" s="77" t="s">
        <v>169</v>
      </c>
    </row>
    <row r="93" spans="1:7" ht="15">
      <c r="A93" s="118"/>
      <c r="B93" s="119"/>
      <c r="C93" s="55" t="s">
        <v>114</v>
      </c>
      <c r="D93" s="54" t="s">
        <v>94</v>
      </c>
      <c r="E93" s="107"/>
      <c r="F93" s="66">
        <f>7500/E92</f>
        <v>0.7338767282796951</v>
      </c>
      <c r="G93" s="77" t="s">
        <v>87</v>
      </c>
    </row>
    <row r="94" spans="1:7" ht="45" customHeight="1">
      <c r="A94" s="110">
        <v>54</v>
      </c>
      <c r="B94" s="87" t="s">
        <v>82</v>
      </c>
      <c r="C94" s="16">
        <v>8000</v>
      </c>
      <c r="D94" s="34" t="s">
        <v>95</v>
      </c>
      <c r="E94" s="87">
        <v>10472.7</v>
      </c>
      <c r="F94" s="35">
        <f>C94/E94</f>
        <v>0.7638908781880508</v>
      </c>
      <c r="G94" s="81" t="s">
        <v>106</v>
      </c>
    </row>
    <row r="95" spans="1:7" ht="15">
      <c r="A95" s="111"/>
      <c r="B95" s="88"/>
      <c r="C95" s="16" t="s">
        <v>114</v>
      </c>
      <c r="D95" s="17" t="s">
        <v>94</v>
      </c>
      <c r="E95" s="88"/>
      <c r="F95" s="35">
        <f>7500/E94</f>
        <v>0.7161476983012977</v>
      </c>
      <c r="G95" s="81" t="s">
        <v>87</v>
      </c>
    </row>
    <row r="96" spans="1:7" ht="15">
      <c r="A96" s="11"/>
      <c r="B96" s="12" t="s">
        <v>98</v>
      </c>
      <c r="C96" s="13"/>
      <c r="D96" s="14"/>
      <c r="E96" s="14"/>
      <c r="F96" s="14"/>
      <c r="G96" s="15"/>
    </row>
    <row r="97" spans="1:7" ht="15">
      <c r="A97" s="59">
        <v>55</v>
      </c>
      <c r="B97" s="57" t="s">
        <v>36</v>
      </c>
      <c r="C97" s="114" t="s">
        <v>114</v>
      </c>
      <c r="D97" s="115"/>
      <c r="E97" s="57">
        <v>9352.3</v>
      </c>
      <c r="F97" s="61">
        <f>7500/E97</f>
        <v>0.801941768335062</v>
      </c>
      <c r="G97" s="62" t="s">
        <v>87</v>
      </c>
    </row>
    <row r="98" spans="1:7" ht="91.5" customHeight="1">
      <c r="A98" s="59">
        <v>56</v>
      </c>
      <c r="B98" s="57" t="s">
        <v>37</v>
      </c>
      <c r="C98" s="114" t="s">
        <v>114</v>
      </c>
      <c r="D98" s="115"/>
      <c r="E98" s="56">
        <v>9271.7</v>
      </c>
      <c r="F98" s="61">
        <f>7500/E98</f>
        <v>0.8089131442993194</v>
      </c>
      <c r="G98" s="60" t="s">
        <v>87</v>
      </c>
    </row>
    <row r="99" spans="1:7" ht="15">
      <c r="A99" s="59">
        <v>57</v>
      </c>
      <c r="B99" s="57" t="s">
        <v>38</v>
      </c>
      <c r="C99" s="114" t="s">
        <v>114</v>
      </c>
      <c r="D99" s="115"/>
      <c r="E99" s="56">
        <v>11093.3</v>
      </c>
      <c r="F99" s="61">
        <f>7500/E99</f>
        <v>0.6760837622709204</v>
      </c>
      <c r="G99" s="62" t="s">
        <v>87</v>
      </c>
    </row>
    <row r="100" spans="1:7" ht="15">
      <c r="A100" s="59">
        <v>58</v>
      </c>
      <c r="B100" s="57" t="s">
        <v>39</v>
      </c>
      <c r="C100" s="114" t="s">
        <v>114</v>
      </c>
      <c r="D100" s="115"/>
      <c r="E100" s="57">
        <v>9291</v>
      </c>
      <c r="F100" s="61">
        <f>7500/E100</f>
        <v>0.8072328059412335</v>
      </c>
      <c r="G100" s="60" t="s">
        <v>87</v>
      </c>
    </row>
    <row r="101" spans="1:7" ht="30">
      <c r="A101" s="59">
        <v>59</v>
      </c>
      <c r="B101" s="54" t="s">
        <v>40</v>
      </c>
      <c r="C101" s="114" t="s">
        <v>114</v>
      </c>
      <c r="D101" s="115"/>
      <c r="E101" s="56">
        <v>9298</v>
      </c>
      <c r="F101" s="61">
        <f>7500/E101</f>
        <v>0.806625080662508</v>
      </c>
      <c r="G101" s="62" t="s">
        <v>87</v>
      </c>
    </row>
    <row r="102" spans="1:7" ht="90" customHeight="1">
      <c r="A102" s="118">
        <v>60</v>
      </c>
      <c r="B102" s="107" t="s">
        <v>41</v>
      </c>
      <c r="C102" s="57">
        <v>9274</v>
      </c>
      <c r="D102" s="57" t="s">
        <v>95</v>
      </c>
      <c r="E102" s="107">
        <v>9588</v>
      </c>
      <c r="F102" s="58">
        <f>C102/E102</f>
        <v>0.9672507300792658</v>
      </c>
      <c r="G102" s="77" t="s">
        <v>189</v>
      </c>
    </row>
    <row r="103" spans="1:7" ht="15">
      <c r="A103" s="118"/>
      <c r="B103" s="107"/>
      <c r="C103" s="55" t="s">
        <v>114</v>
      </c>
      <c r="D103" s="54" t="s">
        <v>94</v>
      </c>
      <c r="E103" s="107"/>
      <c r="F103" s="57"/>
      <c r="G103" s="77" t="s">
        <v>87</v>
      </c>
    </row>
    <row r="104" spans="1:7" ht="94.5" customHeight="1">
      <c r="A104" s="118">
        <v>61</v>
      </c>
      <c r="B104" s="107" t="s">
        <v>42</v>
      </c>
      <c r="C104" s="122">
        <v>8828</v>
      </c>
      <c r="D104" s="122" t="s">
        <v>102</v>
      </c>
      <c r="E104" s="107">
        <v>8781</v>
      </c>
      <c r="F104" s="139">
        <f>C104/E104</f>
        <v>1.0053524655506207</v>
      </c>
      <c r="G104" s="108" t="s">
        <v>168</v>
      </c>
    </row>
    <row r="105" spans="1:7" ht="15">
      <c r="A105" s="118"/>
      <c r="B105" s="107"/>
      <c r="C105" s="123"/>
      <c r="D105" s="123"/>
      <c r="E105" s="107"/>
      <c r="F105" s="140"/>
      <c r="G105" s="109"/>
    </row>
    <row r="106" spans="1:7" ht="15">
      <c r="A106" s="11"/>
      <c r="B106" s="12" t="s">
        <v>18</v>
      </c>
      <c r="C106" s="13"/>
      <c r="D106" s="14"/>
      <c r="E106" s="14"/>
      <c r="F106" s="14"/>
      <c r="G106" s="15"/>
    </row>
    <row r="107" spans="1:7" ht="30.75" customHeight="1">
      <c r="A107" s="98">
        <v>62</v>
      </c>
      <c r="B107" s="106" t="s">
        <v>0</v>
      </c>
      <c r="C107" s="16">
        <v>8809</v>
      </c>
      <c r="D107" s="5" t="s">
        <v>95</v>
      </c>
      <c r="E107" s="106">
        <v>8779.3</v>
      </c>
      <c r="F107" s="28">
        <f>C107/E107</f>
        <v>1.0033829576389919</v>
      </c>
      <c r="G107" s="134" t="s">
        <v>171</v>
      </c>
    </row>
    <row r="108" spans="1:7" ht="48.75" customHeight="1">
      <c r="A108" s="98"/>
      <c r="B108" s="106"/>
      <c r="C108" s="16">
        <v>8046</v>
      </c>
      <c r="D108" s="17" t="s">
        <v>94</v>
      </c>
      <c r="E108" s="106"/>
      <c r="F108" s="28">
        <f>C108/E107</f>
        <v>0.9164739785632112</v>
      </c>
      <c r="G108" s="135"/>
    </row>
    <row r="109" spans="1:7" ht="48.75" customHeight="1">
      <c r="A109" s="110">
        <v>63</v>
      </c>
      <c r="B109" s="87" t="s">
        <v>1</v>
      </c>
      <c r="C109" s="16">
        <v>8500</v>
      </c>
      <c r="D109" s="17" t="s">
        <v>95</v>
      </c>
      <c r="E109" s="150">
        <v>9761.8</v>
      </c>
      <c r="F109" s="28">
        <f>C109/E109</f>
        <v>0.8707410518551907</v>
      </c>
      <c r="G109" s="134" t="s">
        <v>190</v>
      </c>
    </row>
    <row r="110" spans="1:7" ht="64.5" customHeight="1">
      <c r="A110" s="111"/>
      <c r="B110" s="88"/>
      <c r="C110" s="16">
        <v>7560</v>
      </c>
      <c r="D110" s="17" t="s">
        <v>94</v>
      </c>
      <c r="E110" s="151"/>
      <c r="F110" s="52">
        <f>C110/E109</f>
        <v>0.7744473355323814</v>
      </c>
      <c r="G110" s="135"/>
    </row>
    <row r="111" spans="1:7" ht="30" customHeight="1">
      <c r="A111" s="98">
        <v>64</v>
      </c>
      <c r="B111" s="106" t="s">
        <v>2</v>
      </c>
      <c r="C111" s="16">
        <v>8500</v>
      </c>
      <c r="D111" s="32" t="s">
        <v>95</v>
      </c>
      <c r="E111" s="106">
        <v>10117</v>
      </c>
      <c r="F111" s="28">
        <f>C111/E111</f>
        <v>0.8401700108727884</v>
      </c>
      <c r="G111" s="40" t="s">
        <v>122</v>
      </c>
    </row>
    <row r="112" spans="1:7" ht="15">
      <c r="A112" s="98"/>
      <c r="B112" s="106"/>
      <c r="C112" s="16" t="s">
        <v>114</v>
      </c>
      <c r="D112" s="17" t="s">
        <v>94</v>
      </c>
      <c r="E112" s="106"/>
      <c r="F112" s="49">
        <f>7500/E111</f>
        <v>0.7413264801818721</v>
      </c>
      <c r="G112" s="40" t="s">
        <v>87</v>
      </c>
    </row>
    <row r="113" spans="1:7" ht="45" customHeight="1">
      <c r="A113" s="118">
        <v>65</v>
      </c>
      <c r="B113" s="107" t="s">
        <v>3</v>
      </c>
      <c r="C113" s="55">
        <v>8808</v>
      </c>
      <c r="D113" s="69" t="s">
        <v>95</v>
      </c>
      <c r="E113" s="107">
        <v>8898</v>
      </c>
      <c r="F113" s="139">
        <f>C113/E113</f>
        <v>0.9898853674983142</v>
      </c>
      <c r="G113" s="77" t="s">
        <v>191</v>
      </c>
    </row>
    <row r="114" spans="1:7" ht="25.5" customHeight="1">
      <c r="A114" s="118"/>
      <c r="B114" s="107"/>
      <c r="C114" s="69" t="s">
        <v>114</v>
      </c>
      <c r="D114" s="69" t="s">
        <v>94</v>
      </c>
      <c r="E114" s="107"/>
      <c r="F114" s="140"/>
      <c r="G114" s="77" t="s">
        <v>87</v>
      </c>
    </row>
    <row r="115" spans="1:7" ht="90" customHeight="1">
      <c r="A115" s="98">
        <v>66</v>
      </c>
      <c r="B115" s="106" t="s">
        <v>4</v>
      </c>
      <c r="C115" s="16">
        <v>10418</v>
      </c>
      <c r="D115" s="41" t="s">
        <v>95</v>
      </c>
      <c r="E115" s="106">
        <v>10307</v>
      </c>
      <c r="F115" s="28">
        <f>C115/E115</f>
        <v>1.0107693800329873</v>
      </c>
      <c r="G115" s="40" t="s">
        <v>192</v>
      </c>
    </row>
    <row r="116" spans="1:7" ht="15">
      <c r="A116" s="98"/>
      <c r="B116" s="106"/>
      <c r="C116" s="46" t="s">
        <v>114</v>
      </c>
      <c r="D116" s="17" t="s">
        <v>94</v>
      </c>
      <c r="E116" s="106"/>
      <c r="F116" s="35">
        <f>7500/E115</f>
        <v>0.7276608130396818</v>
      </c>
      <c r="G116" s="40" t="s">
        <v>87</v>
      </c>
    </row>
    <row r="117" spans="1:7" ht="47.25" customHeight="1">
      <c r="A117" s="91">
        <v>67</v>
      </c>
      <c r="B117" s="87" t="s">
        <v>5</v>
      </c>
      <c r="C117" s="93">
        <v>10335</v>
      </c>
      <c r="D117" s="87" t="s">
        <v>102</v>
      </c>
      <c r="E117" s="87">
        <v>10160.8</v>
      </c>
      <c r="F117" s="143">
        <f>C117/E117</f>
        <v>1.0171443193449334</v>
      </c>
      <c r="G117" s="141" t="s">
        <v>193</v>
      </c>
    </row>
    <row r="118" spans="1:7" ht="0.75" customHeight="1">
      <c r="A118" s="92"/>
      <c r="B118" s="88"/>
      <c r="C118" s="94"/>
      <c r="D118" s="88"/>
      <c r="E118" s="88"/>
      <c r="F118" s="144"/>
      <c r="G118" s="142"/>
    </row>
    <row r="119" spans="1:7" ht="120.75" customHeight="1">
      <c r="A119" s="118">
        <v>68</v>
      </c>
      <c r="B119" s="107" t="s">
        <v>6</v>
      </c>
      <c r="C119" s="54" t="s">
        <v>109</v>
      </c>
      <c r="D119" s="64" t="s">
        <v>95</v>
      </c>
      <c r="E119" s="64">
        <v>10053.3</v>
      </c>
      <c r="F119" s="58">
        <f>10186/E119</f>
        <v>1.0131996458874202</v>
      </c>
      <c r="G119" s="77" t="s">
        <v>201</v>
      </c>
    </row>
    <row r="120" spans="1:7" ht="44.25" customHeight="1">
      <c r="A120" s="118"/>
      <c r="B120" s="107"/>
      <c r="C120" s="64" t="s">
        <v>114</v>
      </c>
      <c r="D120" s="54" t="s">
        <v>94</v>
      </c>
      <c r="E120" s="64"/>
      <c r="F120" s="61">
        <f>7500/E119</f>
        <v>0.7460236937125123</v>
      </c>
      <c r="G120" s="77" t="s">
        <v>87</v>
      </c>
    </row>
    <row r="121" spans="1:7" ht="120" customHeight="1">
      <c r="A121" s="98">
        <v>69</v>
      </c>
      <c r="B121" s="106" t="s">
        <v>7</v>
      </c>
      <c r="C121" s="16">
        <v>9804</v>
      </c>
      <c r="D121" s="5" t="s">
        <v>95</v>
      </c>
      <c r="E121" s="30">
        <v>8961</v>
      </c>
      <c r="F121" s="28">
        <f>C121/E121</f>
        <v>1.0940743220622697</v>
      </c>
      <c r="G121" s="40" t="s">
        <v>194</v>
      </c>
    </row>
    <row r="122" spans="1:7" ht="15">
      <c r="A122" s="98"/>
      <c r="B122" s="106"/>
      <c r="C122" s="46" t="s">
        <v>114</v>
      </c>
      <c r="D122" s="17" t="s">
        <v>94</v>
      </c>
      <c r="E122" s="30"/>
      <c r="F122" s="35">
        <f>7500/E121</f>
        <v>0.8369601606963508</v>
      </c>
      <c r="G122" s="40" t="s">
        <v>87</v>
      </c>
    </row>
    <row r="123" spans="1:7" ht="45" customHeight="1">
      <c r="A123" s="98">
        <v>70</v>
      </c>
      <c r="B123" s="106" t="s">
        <v>8</v>
      </c>
      <c r="C123" s="16">
        <v>10740</v>
      </c>
      <c r="D123" s="70" t="s">
        <v>95</v>
      </c>
      <c r="E123" s="87">
        <v>9041.3</v>
      </c>
      <c r="F123" s="28">
        <f>C123/E123</f>
        <v>1.1878822735668544</v>
      </c>
      <c r="G123" s="40" t="s">
        <v>172</v>
      </c>
    </row>
    <row r="124" spans="1:7" ht="15">
      <c r="A124" s="98"/>
      <c r="B124" s="106"/>
      <c r="C124" s="46" t="s">
        <v>114</v>
      </c>
      <c r="D124" s="17" t="s">
        <v>94</v>
      </c>
      <c r="E124" s="88"/>
      <c r="F124" s="35">
        <f>7500/E123</f>
        <v>0.8295267273511553</v>
      </c>
      <c r="G124" s="40" t="s">
        <v>87</v>
      </c>
    </row>
    <row r="125" spans="1:7" ht="90">
      <c r="A125" s="18">
        <v>71</v>
      </c>
      <c r="B125" s="5" t="s">
        <v>9</v>
      </c>
      <c r="C125" s="16">
        <v>13750</v>
      </c>
      <c r="D125" s="5" t="s">
        <v>102</v>
      </c>
      <c r="E125" s="30">
        <v>12385.3</v>
      </c>
      <c r="F125" s="28">
        <f>C125/E125</f>
        <v>1.1101870766150195</v>
      </c>
      <c r="G125" s="42" t="s">
        <v>110</v>
      </c>
    </row>
    <row r="126" spans="1:7" ht="15">
      <c r="A126" s="98">
        <v>72</v>
      </c>
      <c r="B126" s="106" t="s">
        <v>10</v>
      </c>
      <c r="C126" s="55">
        <v>10000</v>
      </c>
      <c r="D126" s="83" t="s">
        <v>95</v>
      </c>
      <c r="E126" s="87">
        <v>9499.5</v>
      </c>
      <c r="F126" s="28">
        <f>C126/E126</f>
        <v>1.0526869835254486</v>
      </c>
      <c r="G126" s="134" t="s">
        <v>137</v>
      </c>
    </row>
    <row r="127" spans="1:7" ht="19.5" customHeight="1">
      <c r="A127" s="98"/>
      <c r="B127" s="106"/>
      <c r="C127" s="82" t="s">
        <v>114</v>
      </c>
      <c r="D127" s="83" t="s">
        <v>94</v>
      </c>
      <c r="E127" s="88"/>
      <c r="F127" s="28">
        <f>7500/E126</f>
        <v>0.7895152376440865</v>
      </c>
      <c r="G127" s="135"/>
    </row>
    <row r="128" spans="1:7" ht="57" customHeight="1">
      <c r="A128" s="91">
        <v>73</v>
      </c>
      <c r="B128" s="87" t="s">
        <v>11</v>
      </c>
      <c r="C128" s="16">
        <v>8500</v>
      </c>
      <c r="D128" s="39" t="s">
        <v>95</v>
      </c>
      <c r="E128" s="87">
        <v>9515.5</v>
      </c>
      <c r="F128" s="35">
        <f>C128/E128</f>
        <v>0.8932793862645158</v>
      </c>
      <c r="G128" s="40" t="s">
        <v>195</v>
      </c>
    </row>
    <row r="129" spans="1:7" ht="57" customHeight="1">
      <c r="A129" s="92"/>
      <c r="B129" s="88"/>
      <c r="C129" s="39" t="s">
        <v>114</v>
      </c>
      <c r="D129" s="45" t="s">
        <v>94</v>
      </c>
      <c r="E129" s="88"/>
      <c r="F129" s="35">
        <f>7500/E128</f>
        <v>0.7881876937628081</v>
      </c>
      <c r="G129" s="40" t="s">
        <v>87</v>
      </c>
    </row>
    <row r="130" spans="1:7" ht="15">
      <c r="A130" s="18">
        <v>74</v>
      </c>
      <c r="B130" s="36" t="s">
        <v>12</v>
      </c>
      <c r="C130" s="136" t="s">
        <v>114</v>
      </c>
      <c r="D130" s="138"/>
      <c r="E130" s="30">
        <v>11132</v>
      </c>
      <c r="F130" s="35">
        <f>7500/E130</f>
        <v>0.6737333812432627</v>
      </c>
      <c r="G130" s="47" t="s">
        <v>87</v>
      </c>
    </row>
    <row r="131" spans="1:7" ht="30" customHeight="1">
      <c r="A131" s="98">
        <v>75</v>
      </c>
      <c r="B131" s="106" t="s">
        <v>13</v>
      </c>
      <c r="C131" s="16">
        <v>8500</v>
      </c>
      <c r="D131" s="17" t="s">
        <v>95</v>
      </c>
      <c r="E131" s="106">
        <v>9061.8</v>
      </c>
      <c r="F131" s="35">
        <f>C131/E131</f>
        <v>0.9380034871659053</v>
      </c>
      <c r="G131" s="40" t="s">
        <v>123</v>
      </c>
    </row>
    <row r="132" spans="1:7" ht="15">
      <c r="A132" s="98"/>
      <c r="B132" s="106"/>
      <c r="C132" s="16" t="s">
        <v>114</v>
      </c>
      <c r="D132" s="17" t="s">
        <v>94</v>
      </c>
      <c r="E132" s="106"/>
      <c r="F132" s="28">
        <f>7500/E131</f>
        <v>0.8276501357346223</v>
      </c>
      <c r="G132" s="40" t="s">
        <v>87</v>
      </c>
    </row>
    <row r="133" spans="1:7" ht="15">
      <c r="A133" s="18">
        <v>76</v>
      </c>
      <c r="B133" s="5" t="s">
        <v>14</v>
      </c>
      <c r="C133" s="136" t="s">
        <v>114</v>
      </c>
      <c r="D133" s="137"/>
      <c r="E133" s="30">
        <v>10567.3</v>
      </c>
      <c r="F133" s="28">
        <f>7500/E133</f>
        <v>0.7097366403906391</v>
      </c>
      <c r="G133" s="47" t="s">
        <v>87</v>
      </c>
    </row>
    <row r="134" spans="1:7" ht="30">
      <c r="A134" s="98">
        <v>77</v>
      </c>
      <c r="B134" s="106" t="s">
        <v>15</v>
      </c>
      <c r="C134" s="16">
        <v>13000</v>
      </c>
      <c r="D134" s="17" t="s">
        <v>95</v>
      </c>
      <c r="E134" s="99">
        <v>9806</v>
      </c>
      <c r="F134" s="28">
        <f>C134/E134</f>
        <v>1.3257189475831124</v>
      </c>
      <c r="G134" s="116" t="s">
        <v>124</v>
      </c>
    </row>
    <row r="135" spans="1:7" ht="15">
      <c r="A135" s="98"/>
      <c r="B135" s="106"/>
      <c r="C135" s="16">
        <v>11000</v>
      </c>
      <c r="D135" s="17" t="s">
        <v>94</v>
      </c>
      <c r="E135" s="100"/>
      <c r="F135" s="28">
        <f>C135/E134</f>
        <v>1.1217621864164797</v>
      </c>
      <c r="G135" s="116"/>
    </row>
    <row r="136" spans="1:7" ht="180">
      <c r="A136" s="98">
        <v>78</v>
      </c>
      <c r="B136" s="106" t="s">
        <v>16</v>
      </c>
      <c r="C136" s="17" t="s">
        <v>173</v>
      </c>
      <c r="D136" s="17" t="s">
        <v>95</v>
      </c>
      <c r="E136" s="87">
        <v>9900.5</v>
      </c>
      <c r="F136" s="48">
        <v>1.01</v>
      </c>
      <c r="G136" s="116" t="s">
        <v>104</v>
      </c>
    </row>
    <row r="137" spans="1:7" ht="15">
      <c r="A137" s="98"/>
      <c r="B137" s="106"/>
      <c r="C137" s="5">
        <v>7560</v>
      </c>
      <c r="D137" s="17" t="s">
        <v>94</v>
      </c>
      <c r="E137" s="88"/>
      <c r="F137" s="28">
        <f>C137/E136</f>
        <v>0.7635977980910055</v>
      </c>
      <c r="G137" s="117"/>
    </row>
    <row r="138" spans="1:7" ht="60">
      <c r="A138" s="18">
        <v>79</v>
      </c>
      <c r="B138" s="36" t="s">
        <v>17</v>
      </c>
      <c r="C138" s="16">
        <v>17561</v>
      </c>
      <c r="D138" s="54" t="s">
        <v>102</v>
      </c>
      <c r="E138" s="30">
        <v>17392.7</v>
      </c>
      <c r="F138" s="28">
        <f>C138/E138</f>
        <v>1.0096764734630046</v>
      </c>
      <c r="G138" s="74" t="s">
        <v>174</v>
      </c>
    </row>
    <row r="139" spans="1:7" ht="15">
      <c r="A139" s="11"/>
      <c r="B139" s="12" t="s">
        <v>99</v>
      </c>
      <c r="C139" s="13"/>
      <c r="D139" s="14"/>
      <c r="E139" s="14"/>
      <c r="F139" s="14"/>
      <c r="G139" s="15"/>
    </row>
    <row r="140" spans="1:7" ht="36" customHeight="1">
      <c r="A140" s="98">
        <v>80</v>
      </c>
      <c r="B140" s="106" t="s">
        <v>57</v>
      </c>
      <c r="C140" s="16">
        <v>8770</v>
      </c>
      <c r="D140" s="5" t="s">
        <v>95</v>
      </c>
      <c r="E140" s="106">
        <v>9931</v>
      </c>
      <c r="F140" s="28">
        <f>C140/E140</f>
        <v>0.8830933440741113</v>
      </c>
      <c r="G140" s="40" t="s">
        <v>196</v>
      </c>
    </row>
    <row r="141" spans="1:7" ht="25.5" customHeight="1">
      <c r="A141" s="98"/>
      <c r="B141" s="106"/>
      <c r="C141" s="16" t="s">
        <v>114</v>
      </c>
      <c r="D141" s="17" t="s">
        <v>94</v>
      </c>
      <c r="E141" s="106"/>
      <c r="F141" s="49">
        <f>7500/E140</f>
        <v>0.7552109555935959</v>
      </c>
      <c r="G141" s="40" t="s">
        <v>87</v>
      </c>
    </row>
    <row r="142" spans="1:7" ht="43.5" customHeight="1">
      <c r="A142" s="37">
        <v>81</v>
      </c>
      <c r="B142" s="36" t="s">
        <v>58</v>
      </c>
      <c r="C142" s="16">
        <v>8862</v>
      </c>
      <c r="D142" s="17" t="s">
        <v>102</v>
      </c>
      <c r="E142" s="36">
        <v>10541.3</v>
      </c>
      <c r="F142" s="28">
        <f>C142/E142</f>
        <v>0.8406932731257056</v>
      </c>
      <c r="G142" s="73" t="s">
        <v>197</v>
      </c>
    </row>
    <row r="143" spans="1:7" ht="27.75" customHeight="1">
      <c r="A143" s="98">
        <v>82</v>
      </c>
      <c r="B143" s="106" t="s">
        <v>100</v>
      </c>
      <c r="C143" s="16">
        <v>9950</v>
      </c>
      <c r="D143" s="5" t="s">
        <v>95</v>
      </c>
      <c r="E143" s="106">
        <v>10622.3</v>
      </c>
      <c r="F143" s="28">
        <f>C143/E143</f>
        <v>0.9367086224264048</v>
      </c>
      <c r="G143" s="116" t="s">
        <v>198</v>
      </c>
    </row>
    <row r="144" spans="1:7" ht="67.5" customHeight="1">
      <c r="A144" s="98"/>
      <c r="B144" s="106"/>
      <c r="C144" s="16">
        <v>8500</v>
      </c>
      <c r="D144" s="17" t="s">
        <v>94</v>
      </c>
      <c r="E144" s="106"/>
      <c r="F144" s="28">
        <f>C144/E143</f>
        <v>0.8002033457914012</v>
      </c>
      <c r="G144" s="117"/>
    </row>
    <row r="145" spans="1:7" ht="48.75" customHeight="1">
      <c r="A145" s="98">
        <v>83</v>
      </c>
      <c r="B145" s="106" t="s">
        <v>59</v>
      </c>
      <c r="C145" s="16">
        <v>9700</v>
      </c>
      <c r="D145" s="5" t="s">
        <v>95</v>
      </c>
      <c r="E145" s="106">
        <v>9925.8</v>
      </c>
      <c r="F145" s="28">
        <f>C145/E145</f>
        <v>0.9772512039331843</v>
      </c>
      <c r="G145" s="116" t="s">
        <v>199</v>
      </c>
    </row>
    <row r="146" spans="1:7" ht="28.5" customHeight="1">
      <c r="A146" s="98"/>
      <c r="B146" s="106"/>
      <c r="C146" s="16">
        <v>7650</v>
      </c>
      <c r="D146" s="17" t="s">
        <v>94</v>
      </c>
      <c r="E146" s="106"/>
      <c r="F146" s="28">
        <f>C146/E145</f>
        <v>0.7707187329988515</v>
      </c>
      <c r="G146" s="117"/>
    </row>
    <row r="147" spans="1:7" ht="105">
      <c r="A147" s="18">
        <v>84</v>
      </c>
      <c r="B147" s="5" t="s">
        <v>60</v>
      </c>
      <c r="C147" s="16">
        <v>12431</v>
      </c>
      <c r="D147" s="5" t="s">
        <v>102</v>
      </c>
      <c r="E147" s="30">
        <v>16471.3</v>
      </c>
      <c r="F147" s="28">
        <f>C147/E147</f>
        <v>0.7547066716045485</v>
      </c>
      <c r="G147" s="63" t="s">
        <v>125</v>
      </c>
    </row>
    <row r="148" spans="1:7" ht="140.25" customHeight="1" thickBot="1">
      <c r="A148" s="27">
        <v>85</v>
      </c>
      <c r="B148" s="25" t="s">
        <v>61</v>
      </c>
      <c r="C148" s="44" t="s">
        <v>200</v>
      </c>
      <c r="D148" s="25" t="s">
        <v>102</v>
      </c>
      <c r="E148" s="31">
        <v>15355.3</v>
      </c>
      <c r="F148" s="53">
        <v>1.075</v>
      </c>
      <c r="G148" s="26" t="s">
        <v>108</v>
      </c>
    </row>
    <row r="149" spans="2:7" ht="15">
      <c r="B149" s="145"/>
      <c r="C149" s="146"/>
      <c r="D149" s="146"/>
      <c r="E149" s="146"/>
      <c r="F149" s="146"/>
      <c r="G149" s="147"/>
    </row>
    <row r="150" spans="1:7" ht="33" customHeight="1">
      <c r="A150" s="112"/>
      <c r="B150" s="113"/>
      <c r="C150" s="113"/>
      <c r="D150" s="113"/>
      <c r="E150" s="113"/>
      <c r="F150" s="113"/>
      <c r="G150" s="113"/>
    </row>
  </sheetData>
  <sheetProtection/>
  <mergeCells count="186">
    <mergeCell ref="C77:D77"/>
    <mergeCell ref="C83:D83"/>
    <mergeCell ref="C84:D84"/>
    <mergeCell ref="C72:D72"/>
    <mergeCell ref="E80:E81"/>
    <mergeCell ref="G126:G127"/>
    <mergeCell ref="E128:E129"/>
    <mergeCell ref="C133:D133"/>
    <mergeCell ref="C130:D130"/>
    <mergeCell ref="F113:F114"/>
    <mergeCell ref="G109:G110"/>
    <mergeCell ref="G117:G118"/>
    <mergeCell ref="F117:F118"/>
    <mergeCell ref="B149:G149"/>
    <mergeCell ref="E111:E112"/>
    <mergeCell ref="B136:B137"/>
    <mergeCell ref="B131:B132"/>
    <mergeCell ref="B113:B114"/>
    <mergeCell ref="B143:B144"/>
    <mergeCell ref="E123:E124"/>
    <mergeCell ref="E109:E110"/>
    <mergeCell ref="E126:E127"/>
    <mergeCell ref="G107:G108"/>
    <mergeCell ref="B107:B108"/>
    <mergeCell ref="B115:B116"/>
    <mergeCell ref="E115:E116"/>
    <mergeCell ref="E113:E114"/>
    <mergeCell ref="A87:A88"/>
    <mergeCell ref="B85:B86"/>
    <mergeCell ref="A85:A86"/>
    <mergeCell ref="A94:A95"/>
    <mergeCell ref="B94:B95"/>
    <mergeCell ref="E85:E86"/>
    <mergeCell ref="E94:E95"/>
    <mergeCell ref="E90:E91"/>
    <mergeCell ref="B87:B88"/>
    <mergeCell ref="C89:D89"/>
    <mergeCell ref="E107:E108"/>
    <mergeCell ref="E87:E88"/>
    <mergeCell ref="E92:E93"/>
    <mergeCell ref="G104:G105"/>
    <mergeCell ref="C104:C105"/>
    <mergeCell ref="D104:D105"/>
    <mergeCell ref="F104:F105"/>
    <mergeCell ref="A92:A93"/>
    <mergeCell ref="A90:A91"/>
    <mergeCell ref="A78:A79"/>
    <mergeCell ref="B78:B79"/>
    <mergeCell ref="C39:D39"/>
    <mergeCell ref="E57:E58"/>
    <mergeCell ref="F59:F60"/>
    <mergeCell ref="C42:D42"/>
    <mergeCell ref="B52:B53"/>
    <mergeCell ref="A80:A81"/>
    <mergeCell ref="B80:B81"/>
    <mergeCell ref="A54:A56"/>
    <mergeCell ref="B54:B56"/>
    <mergeCell ref="B57:B58"/>
    <mergeCell ref="C66:D66"/>
    <mergeCell ref="E67:E68"/>
    <mergeCell ref="C76:D76"/>
    <mergeCell ref="E73:E74"/>
    <mergeCell ref="B73:B74"/>
    <mergeCell ref="A73:A74"/>
    <mergeCell ref="C75:D75"/>
    <mergeCell ref="B67:B68"/>
    <mergeCell ref="C70:D70"/>
    <mergeCell ref="E78:E79"/>
    <mergeCell ref="B45:B47"/>
    <mergeCell ref="A45:A47"/>
    <mergeCell ref="B49:B51"/>
    <mergeCell ref="A49:A51"/>
    <mergeCell ref="A57:A58"/>
    <mergeCell ref="A64:A65"/>
    <mergeCell ref="A62:A63"/>
    <mergeCell ref="B62:B63"/>
    <mergeCell ref="B64:B65"/>
    <mergeCell ref="B59:B60"/>
    <mergeCell ref="A59:A60"/>
    <mergeCell ref="A121:A122"/>
    <mergeCell ref="A8:A12"/>
    <mergeCell ref="B43:B44"/>
    <mergeCell ref="A43:A44"/>
    <mergeCell ref="E8:E12"/>
    <mergeCell ref="E20:E21"/>
    <mergeCell ref="C8:C9"/>
    <mergeCell ref="A13:A14"/>
    <mergeCell ref="A20:A21"/>
    <mergeCell ref="E40:E41"/>
    <mergeCell ref="E37:E38"/>
    <mergeCell ref="C15:D15"/>
    <mergeCell ref="C16:D16"/>
    <mergeCell ref="D8:D9"/>
    <mergeCell ref="D10:D11"/>
    <mergeCell ref="B13:B14"/>
    <mergeCell ref="D13:D14"/>
    <mergeCell ref="E13:E14"/>
    <mergeCell ref="B8:B12"/>
    <mergeCell ref="E62:E63"/>
    <mergeCell ref="E64:E65"/>
    <mergeCell ref="D59:D60"/>
    <mergeCell ref="C59:C60"/>
    <mergeCell ref="E59:E60"/>
    <mergeCell ref="G145:G146"/>
    <mergeCell ref="B140:B141"/>
    <mergeCell ref="A140:A141"/>
    <mergeCell ref="G143:G144"/>
    <mergeCell ref="G134:G135"/>
    <mergeCell ref="E134:E135"/>
    <mergeCell ref="B145:B146"/>
    <mergeCell ref="A145:A146"/>
    <mergeCell ref="E145:E146"/>
    <mergeCell ref="B134:B135"/>
    <mergeCell ref="A134:A135"/>
    <mergeCell ref="A150:G150"/>
    <mergeCell ref="C97:D97"/>
    <mergeCell ref="C98:D98"/>
    <mergeCell ref="C99:D99"/>
    <mergeCell ref="C100:D100"/>
    <mergeCell ref="C101:D101"/>
    <mergeCell ref="A143:A144"/>
    <mergeCell ref="E140:E141"/>
    <mergeCell ref="E143:E144"/>
    <mergeCell ref="E136:E137"/>
    <mergeCell ref="G136:G137"/>
    <mergeCell ref="A117:A118"/>
    <mergeCell ref="B128:B129"/>
    <mergeCell ref="A128:A129"/>
    <mergeCell ref="E131:E132"/>
    <mergeCell ref="B119:B120"/>
    <mergeCell ref="A119:A120"/>
    <mergeCell ref="A126:A127"/>
    <mergeCell ref="B126:B127"/>
    <mergeCell ref="B102:B103"/>
    <mergeCell ref="A102:A103"/>
    <mergeCell ref="B123:B124"/>
    <mergeCell ref="B111:B112"/>
    <mergeCell ref="A111:A112"/>
    <mergeCell ref="A136:A137"/>
    <mergeCell ref="A107:A108"/>
    <mergeCell ref="A115:A116"/>
    <mergeCell ref="B109:B110"/>
    <mergeCell ref="G54:G55"/>
    <mergeCell ref="C10:C11"/>
    <mergeCell ref="F10:F11"/>
    <mergeCell ref="C13:C14"/>
    <mergeCell ref="E43:E44"/>
    <mergeCell ref="E45:E47"/>
    <mergeCell ref="G13:G14"/>
    <mergeCell ref="E49:E51"/>
    <mergeCell ref="E52:E53"/>
    <mergeCell ref="E54:E56"/>
    <mergeCell ref="A131:A132"/>
    <mergeCell ref="A123:A124"/>
    <mergeCell ref="A109:A110"/>
    <mergeCell ref="A67:A68"/>
    <mergeCell ref="B90:B91"/>
    <mergeCell ref="B92:B93"/>
    <mergeCell ref="A113:A114"/>
    <mergeCell ref="B121:B122"/>
    <mergeCell ref="E102:E103"/>
    <mergeCell ref="B104:B105"/>
    <mergeCell ref="A4:G4"/>
    <mergeCell ref="B40:B41"/>
    <mergeCell ref="A40:A41"/>
    <mergeCell ref="A22:A23"/>
    <mergeCell ref="B22:B23"/>
    <mergeCell ref="E117:E118"/>
    <mergeCell ref="D117:D118"/>
    <mergeCell ref="C117:C118"/>
    <mergeCell ref="B117:B118"/>
    <mergeCell ref="G8:G11"/>
    <mergeCell ref="A104:A105"/>
    <mergeCell ref="E104:E105"/>
    <mergeCell ref="F8:F9"/>
    <mergeCell ref="F13:F14"/>
    <mergeCell ref="G59:G60"/>
    <mergeCell ref="B37:B38"/>
    <mergeCell ref="A37:A38"/>
    <mergeCell ref="B20:B21"/>
    <mergeCell ref="G22:G23"/>
    <mergeCell ref="E22:E23"/>
    <mergeCell ref="C35:D35"/>
    <mergeCell ref="C31:D31"/>
    <mergeCell ref="C29:D29"/>
    <mergeCell ref="A52:A53"/>
  </mergeCells>
  <printOptions/>
  <pageMargins left="0.2178030303030303" right="0.24621212121212122" top="0.24621212121212122" bottom="0.3559027777777778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2017-06-22T13:03:24Z</dcterms:modified>
  <cp:category/>
  <cp:version/>
  <cp:contentType/>
  <cp:contentStatus/>
</cp:coreProperties>
</file>